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A:\SET 2022 -\2022\M-06\"/>
    </mc:Choice>
  </mc:AlternateContent>
  <xr:revisionPtr revIDLastSave="0" documentId="13_ncr:1_{E28778FE-0F4B-4062-8B6F-61F0F10DF541}" xr6:coauthVersionLast="47" xr6:coauthVersionMax="47" xr10:uidLastSave="{00000000-0000-0000-0000-000000000000}"/>
  <bookViews>
    <workbookView xWindow="-110" yWindow="-110" windowWidth="19420" windowHeight="10420" tabRatio="817" activeTab="5" xr2:uid="{00000000-000D-0000-FFFF-FFFF00000000}"/>
  </bookViews>
  <sheets>
    <sheet name="BS_Conso" sheetId="21" r:id="rId1"/>
    <sheet name="PL_3M" sheetId="7" r:id="rId2"/>
    <sheet name="PL_6M" sheetId="23" r:id="rId3"/>
    <sheet name="SOCE_Conso" sheetId="14" r:id="rId4"/>
    <sheet name="SOCE_Separate" sheetId="15" r:id="rId5"/>
    <sheet name="CF" sheetId="22" r:id="rId6"/>
    <sheet name="Compatibility Report" sheetId="18" state="hidden" r:id="rId7"/>
  </sheets>
  <definedNames>
    <definedName name="AS2DocOpenMode" hidden="1">"AS2DocumentEdit"</definedName>
    <definedName name="_xlnm.Print_Area" localSheetId="0">BS_Conso!$A$1:$J$83</definedName>
    <definedName name="_xlnm.Print_Area" localSheetId="1">PL_3M!$A$1:$J$63</definedName>
    <definedName name="_xlnm.Print_Area" localSheetId="2">PL_6M!$A$1:$J$63</definedName>
    <definedName name="_xlnm.Print_Area" localSheetId="3">SOCE_Conso!$A$1:$V$31</definedName>
    <definedName name="_xlnm.Print_Area" localSheetId="4">SOCE_Separate!$A$1:$P$30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7" l="1"/>
  <c r="H27" i="7"/>
  <c r="F27" i="7"/>
  <c r="D27" i="7"/>
  <c r="J20" i="23"/>
  <c r="H20" i="23"/>
  <c r="F20" i="23"/>
  <c r="D20" i="23"/>
  <c r="J20" i="7"/>
  <c r="H20" i="7"/>
  <c r="F20" i="7"/>
  <c r="D20" i="7"/>
  <c r="G77" i="22"/>
  <c r="H56" i="7"/>
  <c r="R27" i="14"/>
  <c r="N27" i="14"/>
  <c r="L27" i="14"/>
  <c r="V29" i="14"/>
  <c r="V24" i="14"/>
  <c r="D56" i="7"/>
  <c r="D56" i="23"/>
  <c r="V27" i="14" l="1"/>
  <c r="P29" i="15"/>
  <c r="N26" i="15"/>
  <c r="L27" i="15"/>
  <c r="P27" i="15" s="1"/>
  <c r="F15" i="23" l="1"/>
  <c r="I32" i="22"/>
  <c r="G32" i="22"/>
  <c r="E32" i="22"/>
  <c r="C32" i="22"/>
  <c r="F22" i="23" l="1"/>
  <c r="F27" i="23" l="1"/>
  <c r="F29" i="23" s="1"/>
  <c r="I68" i="22"/>
  <c r="G68" i="22"/>
  <c r="E68" i="22"/>
  <c r="C68" i="22"/>
  <c r="F31" i="23" l="1"/>
  <c r="P18" i="15"/>
  <c r="P17" i="15"/>
  <c r="P15" i="15"/>
  <c r="J19" i="15"/>
  <c r="J21" i="15" s="1"/>
  <c r="H19" i="15"/>
  <c r="H21" i="15" s="1"/>
  <c r="N19" i="15"/>
  <c r="N21" i="15" s="1"/>
  <c r="L19" i="15"/>
  <c r="L21" i="15" s="1"/>
  <c r="F19" i="15"/>
  <c r="F21" i="15" s="1"/>
  <c r="D19" i="15"/>
  <c r="D21" i="15" s="1"/>
  <c r="P24" i="15"/>
  <c r="D21" i="14"/>
  <c r="D19" i="14"/>
  <c r="F19" i="14"/>
  <c r="F21" i="14" s="1"/>
  <c r="L19" i="14"/>
  <c r="L21" i="14" s="1"/>
  <c r="N19" i="14"/>
  <c r="N21" i="14" s="1"/>
  <c r="P19" i="14"/>
  <c r="P21" i="14" s="1"/>
  <c r="R19" i="14"/>
  <c r="R21" i="14" s="1"/>
  <c r="T19" i="14"/>
  <c r="T21" i="14" s="1"/>
  <c r="H19" i="14"/>
  <c r="H21" i="14" s="1"/>
  <c r="J19" i="14"/>
  <c r="J21" i="14" s="1"/>
  <c r="V17" i="14"/>
  <c r="P19" i="15" l="1"/>
  <c r="I40" i="22"/>
  <c r="I45" i="22" s="1"/>
  <c r="I80" i="22" s="1"/>
  <c r="I82" i="22" s="1"/>
  <c r="I84" i="22" s="1"/>
  <c r="E40" i="22"/>
  <c r="E45" i="22" s="1"/>
  <c r="E80" i="22" s="1"/>
  <c r="E82" i="22" s="1"/>
  <c r="E84" i="22" s="1"/>
  <c r="C77" i="22"/>
  <c r="G40" i="22"/>
  <c r="G45" i="22" s="1"/>
  <c r="G80" i="22" s="1"/>
  <c r="C40" i="22"/>
  <c r="C45" i="22" s="1"/>
  <c r="P20" i="15"/>
  <c r="P21" i="15" s="1"/>
  <c r="V20" i="14"/>
  <c r="V18" i="14"/>
  <c r="V19" i="14" s="1"/>
  <c r="J15" i="23"/>
  <c r="J56" i="23"/>
  <c r="H56" i="23"/>
  <c r="F56" i="23"/>
  <c r="J48" i="23"/>
  <c r="H48" i="23"/>
  <c r="F48" i="23"/>
  <c r="D48" i="23"/>
  <c r="I15" i="23"/>
  <c r="H15" i="23"/>
  <c r="G15" i="23"/>
  <c r="D15" i="23"/>
  <c r="J56" i="7"/>
  <c r="J48" i="7"/>
  <c r="F56" i="7"/>
  <c r="F48" i="7"/>
  <c r="H48" i="7"/>
  <c r="H57" i="7" s="1"/>
  <c r="D48" i="7"/>
  <c r="J15" i="7"/>
  <c r="F15" i="7"/>
  <c r="G29" i="7"/>
  <c r="H15" i="7"/>
  <c r="G15" i="7"/>
  <c r="D15" i="7"/>
  <c r="D22" i="7" s="1"/>
  <c r="D57" i="23" l="1"/>
  <c r="H57" i="23"/>
  <c r="G82" i="22"/>
  <c r="G84" i="22" s="1"/>
  <c r="C80" i="22"/>
  <c r="C82" i="22" s="1"/>
  <c r="C84" i="22" s="1"/>
  <c r="J22" i="23"/>
  <c r="J27" i="23" s="1"/>
  <c r="H22" i="23"/>
  <c r="H27" i="23" s="1"/>
  <c r="J57" i="23"/>
  <c r="F57" i="7"/>
  <c r="J57" i="7"/>
  <c r="J22" i="7"/>
  <c r="V15" i="14"/>
  <c r="V21" i="14" s="1"/>
  <c r="D22" i="23"/>
  <c r="D27" i="23" s="1"/>
  <c r="F57" i="23"/>
  <c r="F58" i="23" s="1"/>
  <c r="D57" i="7"/>
  <c r="H22" i="7"/>
  <c r="F22" i="7"/>
  <c r="D29" i="23" l="1"/>
  <c r="H29" i="23"/>
  <c r="J29" i="23"/>
  <c r="F29" i="7"/>
  <c r="H29" i="7"/>
  <c r="D29" i="7"/>
  <c r="J29" i="7"/>
  <c r="D34" i="21"/>
  <c r="J31" i="23" l="1"/>
  <c r="J58" i="23" s="1"/>
  <c r="H31" i="23"/>
  <c r="D31" i="23"/>
  <c r="D31" i="7"/>
  <c r="D58" i="7" s="1"/>
  <c r="H31" i="7"/>
  <c r="H58" i="7" s="1"/>
  <c r="J31" i="7"/>
  <c r="J58" i="7" s="1"/>
  <c r="F31" i="7"/>
  <c r="F58" i="7" s="1"/>
  <c r="E28" i="14"/>
  <c r="F28" i="14"/>
  <c r="F30" i="14" s="1"/>
  <c r="K28" i="14"/>
  <c r="M28" i="14"/>
  <c r="N28" i="14"/>
  <c r="N30" i="14" s="1"/>
  <c r="O28" i="14"/>
  <c r="P28" i="14"/>
  <c r="P30" i="14" s="1"/>
  <c r="Q28" i="14"/>
  <c r="S28" i="14"/>
  <c r="T28" i="14"/>
  <c r="T30" i="14" s="1"/>
  <c r="G28" i="14"/>
  <c r="H28" i="14"/>
  <c r="H30" i="14" s="1"/>
  <c r="I28" i="14"/>
  <c r="U28" i="14"/>
  <c r="D28" i="14"/>
  <c r="D58" i="23" l="1"/>
  <c r="J26" i="14"/>
  <c r="V26" i="14" s="1"/>
  <c r="D30" i="14"/>
  <c r="H58" i="23"/>
  <c r="J26" i="15"/>
  <c r="P26" i="15" s="1"/>
  <c r="R28" i="14" l="1"/>
  <c r="R30" i="14" s="1"/>
  <c r="L28" i="14"/>
  <c r="L30" i="14" s="1"/>
  <c r="H28" i="15" l="1"/>
  <c r="H30" i="15" s="1"/>
  <c r="N28" i="15"/>
  <c r="N30" i="15" s="1"/>
  <c r="L28" i="15"/>
  <c r="L30" i="15" s="1"/>
  <c r="F28" i="15"/>
  <c r="F30" i="15" s="1"/>
  <c r="D28" i="15"/>
  <c r="D30" i="15" s="1"/>
  <c r="J34" i="21"/>
  <c r="H34" i="21"/>
  <c r="F34" i="21"/>
  <c r="F59" i="21" l="1"/>
  <c r="J59" i="21"/>
  <c r="H59" i="21"/>
  <c r="D59" i="21"/>
  <c r="J15" i="21"/>
  <c r="J22" i="21" s="1"/>
  <c r="F15" i="21"/>
  <c r="F22" i="21" s="1"/>
  <c r="J81" i="21"/>
  <c r="J65" i="21"/>
  <c r="F81" i="21"/>
  <c r="F65" i="21"/>
  <c r="H81" i="21"/>
  <c r="D81" i="21"/>
  <c r="H65" i="21"/>
  <c r="D65" i="21"/>
  <c r="H15" i="21"/>
  <c r="H22" i="21" s="1"/>
  <c r="D15" i="21"/>
  <c r="D22" i="21" s="1"/>
  <c r="D36" i="21" l="1"/>
  <c r="H36" i="21"/>
  <c r="H67" i="21"/>
  <c r="H83" i="21" s="1"/>
  <c r="D67" i="21"/>
  <c r="D83" i="21" s="1"/>
  <c r="J67" i="21"/>
  <c r="J83" i="21" s="1"/>
  <c r="F67" i="21"/>
  <c r="F83" i="21" s="1"/>
  <c r="J36" i="21"/>
  <c r="F36" i="21"/>
  <c r="J28" i="14" l="1"/>
  <c r="J28" i="15"/>
  <c r="J30" i="15" s="1"/>
  <c r="J30" i="14" l="1"/>
  <c r="V30" i="14" s="1"/>
  <c r="V28" i="14"/>
  <c r="P28" i="15"/>
  <c r="P30" i="15" l="1"/>
</calcChain>
</file>

<file path=xl/sharedStrings.xml><?xml version="1.0" encoding="utf-8"?>
<sst xmlns="http://schemas.openxmlformats.org/spreadsheetml/2006/main" count="405" uniqueCount="224">
  <si>
    <t xml:space="preserve">งบแสดงฐานะการเงิน  </t>
  </si>
  <si>
    <t>งบการเงินรวม</t>
  </si>
  <si>
    <t>งบการเงินเฉพาะกิจการ</t>
  </si>
  <si>
    <t>31 ธันวาคม</t>
  </si>
  <si>
    <t>สินทรัพย์</t>
  </si>
  <si>
    <t>หมายเหตุ</t>
  </si>
  <si>
    <t>(พันบาท)</t>
  </si>
  <si>
    <t>สินทรัพย์หมุนเวียน</t>
  </si>
  <si>
    <t xml:space="preserve">เงินสดและรายการเทียบเท่าเงินสด </t>
  </si>
  <si>
    <t>รายได้ค่าบริการค้างรับ</t>
  </si>
  <si>
    <t xml:space="preserve">   กิจการที่เกี่ยวข้องกัน </t>
  </si>
  <si>
    <t xml:space="preserve">   กิจการอื่น</t>
  </si>
  <si>
    <t>รวมรายได้ค่าบริการค้างรับ</t>
  </si>
  <si>
    <t>ลูกหนี้อื่น</t>
  </si>
  <si>
    <t xml:space="preserve">เงินให้กู้ยืมระยะสั้นและเงินทดรองจ่ายแก่กิจการที่เกี่ยวข้องกัน </t>
  </si>
  <si>
    <t>ดิจิทัลโทเคน</t>
  </si>
  <si>
    <t xml:space="preserve">สินทรัพย์หมุนเวียนอื่น </t>
  </si>
  <si>
    <t>รวมสินทรัพย์หมุนเวียน</t>
  </si>
  <si>
    <t>สินทรัพย์ไม่หมุนเวียน</t>
  </si>
  <si>
    <t>เงินลงทุนในบริษัทย่อย</t>
  </si>
  <si>
    <t>ค่าความนิยม</t>
  </si>
  <si>
    <t xml:space="preserve">สินทรัพย์ภาษีเงินได้รอการตัดบัญชี </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</si>
  <si>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</si>
  <si>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</si>
  <si>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</si>
  <si>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</si>
  <si>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</si>
  <si>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</si>
  <si>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หุ้นกู้ระยะสั้น</t>
  </si>
  <si>
    <t>เงินกู้ยืมระยะสั้นจากกิจการที่เกี่ยวข้องกัน</t>
  </si>
  <si>
    <t>ภาษีเงินได้ค้างจ่าย</t>
  </si>
  <si>
    <t>หนี้สินหมุนเวียนอื่น</t>
  </si>
  <si>
    <t>รวมหนี้สินหมุนเวียน</t>
  </si>
  <si>
    <t>หนี้สินไม่หมุนเวียน</t>
  </si>
  <si>
    <t>หนี้สินตามสัญญาเช่า</t>
  </si>
  <si>
    <t>รวมหนี้สินไม่หมุนเวียน</t>
  </si>
  <si>
    <t>รวมหนี้สิน</t>
  </si>
  <si>
    <t>ส่วนของผู้ถือหุ้น</t>
  </si>
  <si>
    <t>ทุนเรือนหุ้น</t>
  </si>
  <si>
    <t>ทุนจดทะเบียน</t>
  </si>
  <si>
    <t>ทุนที่ออกและชำระแล้ว</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</si>
  <si>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</si>
  <si>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</si>
  <si>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</si>
  <si>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</si>
  <si>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</si>
  <si>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</si>
  <si>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</si>
  <si>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</si>
  <si>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สำหรับงวดสามเดือนสิ้นสุด</t>
  </si>
  <si>
    <t>รายได้</t>
  </si>
  <si>
    <t>รายได้จากธุรกิจการลงทุน ที่ปรึกษาและการจัดการ</t>
  </si>
  <si>
    <t xml:space="preserve">รายได้อื่น </t>
  </si>
  <si>
    <t>รวมรายได้</t>
  </si>
  <si>
    <t>ต้นทุนทางการเงิน</t>
  </si>
  <si>
    <t>ค่าใช้จ่ายในการบริการและบริหาร</t>
  </si>
  <si>
    <t>กำไร (ขาดทุน) สำหรับงวด</t>
  </si>
  <si>
    <t>กำไร (ขาดทุน) เบ็ดเสร็จอื่นสำหรับงวด - สุทธิจากภาษี</t>
  </si>
  <si>
    <t>กำไร (ขาดทุน) เบ็ดเสร็จรวมสำหรับงวด</t>
  </si>
  <si>
    <t xml:space="preserve">กำไร (ขาดทุน) </t>
  </si>
  <si>
    <t>ขาดทุนจาก</t>
  </si>
  <si>
    <t>กำไร</t>
  </si>
  <si>
    <t>ส่วนเกิน</t>
  </si>
  <si>
    <t>จากการวัดมูลค่า</t>
  </si>
  <si>
    <t>ที่ยังไม่เกิดขึ้นจริง</t>
  </si>
  <si>
    <t>มูลค่า</t>
  </si>
  <si>
    <t>ตามหลักคณิตศาสตร์</t>
  </si>
  <si>
    <t>จากการลดสัดส่วน</t>
  </si>
  <si>
    <t>จากการแปลงค่า</t>
  </si>
  <si>
    <t>เบ็ดเสร็จอื่นของ</t>
  </si>
  <si>
    <t>ทุนสำรอง</t>
  </si>
  <si>
    <t>รวม</t>
  </si>
  <si>
    <t>หุ้นสามัญ</t>
  </si>
  <si>
    <t>ประกันภัย</t>
  </si>
  <si>
    <t>การลงทุนในบริษัทร่วม</t>
  </si>
  <si>
    <t>งบการเงิน</t>
  </si>
  <si>
    <t>บริษัทร่วม</t>
  </si>
  <si>
    <t>ตามกฎหมาย</t>
  </si>
  <si>
    <t>ยอดคงเหลือ ณ วันที่ 1 มกราคม 2565</t>
  </si>
  <si>
    <t>กระแสเงินสดจากกิจกรรมดำเนินงาน</t>
  </si>
  <si>
    <t>ส่วนลดมูลค่าเงินลงทุนในตราสารหนี้ตัดจำหน่าย</t>
  </si>
  <si>
    <t>รายได้เงินปันผลรับ</t>
  </si>
  <si>
    <t>รายได้ดอกเบี้ย</t>
  </si>
  <si>
    <t>สินทรัพย์ทางการเงิน</t>
  </si>
  <si>
    <t>สินทรัพย์หมุนเวียนอื่น</t>
  </si>
  <si>
    <t xml:space="preserve">กระแสเงินสดจากกิจกรรมลงทุน </t>
  </si>
  <si>
    <t>เงินสดจ่ายเพื่อซื้อเงินลงทุนในบริษัทร่วม</t>
  </si>
  <si>
    <t>เงินสดจ่ายเพื่อซื้ออุปกรณ์และสินทรัพย์ไม่มีตัวตน</t>
  </si>
  <si>
    <t xml:space="preserve">กระแสเงินสดจากกิจกรรมจัดหาเงิน </t>
  </si>
  <si>
    <t>เงินสดและรายการเทียบเท่าเงินสดเพิ่มขึ้น (ลดลง) สุทธิ</t>
  </si>
  <si>
    <t>ก่อนผลกระทบของอัตราแลกเปลี่ยน</t>
  </si>
  <si>
    <t>เงินสดและรายการเทียบเท่าเงินสด ณ วันที่ 1 มกราคม</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</si>
  <si>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</si>
  <si>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</si>
  <si>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</si>
  <si>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</si>
  <si>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</si>
  <si>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</si>
  <si>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</si>
  <si>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</si>
  <si>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ผลต่างของอัตราแลกเปลี่ยนจากการแปลงค่างบการเงิน</t>
  </si>
  <si>
    <t>กำไร (ขาดทุน) เบ็ดเสร็จสำหรับงวด</t>
  </si>
  <si>
    <t xml:space="preserve">    กำไร (ขาดทุน) เบ็ดเสร็จอื่น</t>
  </si>
  <si>
    <t>รวมกำไร (ขาดทุน) เบ็ดเสร็จสำหรับงวด</t>
  </si>
  <si>
    <t>ทุนรือนหุ้นที่</t>
  </si>
  <si>
    <t>ออกและชำระแล้ว</t>
  </si>
  <si>
    <t>(ไม่ได้ตรวจสอบ)</t>
  </si>
  <si>
    <t>รวมรายการที่อาจถูกจัดประเภทใหม่ไว้ในกำไรหรือขาดทุน</t>
  </si>
  <si>
    <t>รวมรายการที่จะไม่ถูกจัดประเภทใหม่ไว้ในกำไรหรือขาดทุน</t>
  </si>
  <si>
    <t>เงินลงทุน</t>
  </si>
  <si>
    <t>ผลต่างของ</t>
  </si>
  <si>
    <t>อัตราแลกเปลี่ยน</t>
  </si>
  <si>
    <t>ผ่านกำไรขาดทุน</t>
  </si>
  <si>
    <t>เบ็ดเสร็จอื่น</t>
  </si>
  <si>
    <t>ด้วยมูลค่ายุติธรรม</t>
  </si>
  <si>
    <t xml:space="preserve">    ขาดทุนเบ็ดเสร็จอื่น</t>
  </si>
  <si>
    <t xml:space="preserve">    ขาดทุนสำหรับงวด</t>
  </si>
  <si>
    <t>งบกระแสเงินสด (ไม่ได้ตรวจสอบ)</t>
  </si>
  <si>
    <t>สินทรัพย์ไม่มีตัวตนอื่นนอกจากค่าความนิยม</t>
  </si>
  <si>
    <t>สินทรัพย์ทางการเงินหมุนเวียนอื่น</t>
  </si>
  <si>
    <t>สินทรัพย์ทางการเงินไม่หมุนเวียนอื่น</t>
  </si>
  <si>
    <t>งบแสดงการเปลี่ยนแปลงส่วนของผู้ถือหุ้น (ไม่ได้ตรวจสอบ)</t>
  </si>
  <si>
    <t xml:space="preserve">องค์ประกอบอื่นของส่วนของผู้ถือหุ้น
</t>
  </si>
  <si>
    <t>กำไรสะสม</t>
  </si>
  <si>
    <t xml:space="preserve">    กำไรสำหรับงวด</t>
  </si>
  <si>
    <t>ส่วนของหุ้นกู้ระยะยาวที่ถึงกำหนดชำระภายในหนึ่งปี</t>
  </si>
  <si>
    <t>ส่วนของหนี้สินตามสัญญาเช่าที่ถึงกำหนดชำระภายในหนึ่งปี</t>
  </si>
  <si>
    <t>หุ้นกู้ระยะยาว</t>
  </si>
  <si>
    <t>กำไร (ขาดทุน) เบ็ดเสร็จอื่น</t>
  </si>
  <si>
    <t>เงินลงทุนในบริษัทร่วมและการร่วมค้า</t>
  </si>
  <si>
    <t>ที่ใช้วิธีส่วนได้เสีย</t>
  </si>
  <si>
    <t>และการร่วมค้า</t>
  </si>
  <si>
    <t>(เดิมชื่อ บริษัท ฟินันซ่า จำกัด (มหาชน))</t>
  </si>
  <si>
    <t>บริษัท เอฟเอ็นเอส โฮลดิ้งส์ จำกัด (มหาชน) และบริษัทย่อย</t>
  </si>
  <si>
    <t>เงินสดรับจากเงินกู้ยืมระยะสั้นจากกิจการที่เกี่ยวข้องกัน</t>
  </si>
  <si>
    <t>(ขาดทุน) กำไร</t>
  </si>
  <si>
    <t>30 มิถุนายน</t>
  </si>
  <si>
    <t>วันที่ 30 มิถุนายน</t>
  </si>
  <si>
    <t>สำหรับงวดหกเดือนสิ้นสุด</t>
  </si>
  <si>
    <t>สำหรับงวดหกเดือนสิ้นสุดวันที่ 30 มิถุนายน 2564</t>
  </si>
  <si>
    <t>สำหรับงวดหกเดือนสิ้นสุดวันที่ 30 มิถุนายน 2565</t>
  </si>
  <si>
    <t>ยอดคงเหลือ ณ วันที่ 30 มิถุนายน 2565</t>
  </si>
  <si>
    <t>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</si>
  <si>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</si>
  <si>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 xml:space="preserve">กำไร (ขาดทุน) เบ็ดเสร็จรวมสำหรับงวด
</t>
  </si>
  <si>
    <t>ส่วนลดจ่ายจากตั๋วแลกเงินตัดจ่าย</t>
  </si>
  <si>
    <t>(กำไร) ขาดทุนจากการวัดมูลค่าสินทรัพย์ทางการเงิน</t>
  </si>
  <si>
    <t xml:space="preserve">รายได้ค่าบริการค้างรับ </t>
  </si>
  <si>
    <t>เงินสดจ่ายเพื่อซื้อเงินลงทุนในสินทรัพย์ทางการเงินไม่หมุนเวียนอื่น</t>
  </si>
  <si>
    <t>เงินสดรับจากการออกตั๋วแลกเงิน</t>
  </si>
  <si>
    <t>เงินสดและรายการเทียบเท่าเงินสด ณ วันที่ 30 มิถุนายน</t>
  </si>
  <si>
    <t>ยอดคงเหลือ ณ วันที่ 1 มกราคม 2564</t>
  </si>
  <si>
    <t>ยอดคงเหลือ ณ วันที่ 30 มิถุนายน 2564</t>
  </si>
  <si>
    <t>ปรับรายการที่กระทบกำไร (ขาดทุน) เป็นเงินสดรับ (จ่าย)</t>
  </si>
  <si>
    <t xml:space="preserve">ภาษีเงินได้ </t>
  </si>
  <si>
    <t>ส่วนแบ่งขาดทุน (กำไร) ของบริษัทร่วมและการร่วมค้า</t>
  </si>
  <si>
    <r>
      <t>ค่าเสื่อมราคา</t>
    </r>
    <r>
      <rPr>
        <sz val="15"/>
        <rFont val="AngsanaUPC"/>
        <family val="1"/>
      </rPr>
      <t>และค่าตัดจำหน่าย</t>
    </r>
  </si>
  <si>
    <t>กำไรจากการจำหน่ายอาคารและอุปกรณ์</t>
  </si>
  <si>
    <t>ขาดทุนจากการตัดจำหน่ายสินทรัพย์ไม่มีตัวตน</t>
  </si>
  <si>
    <t>กำไรจากการจำหน่ายดิจิทัลโทเคน</t>
  </si>
  <si>
    <t xml:space="preserve">กระแสเงินสดสุทธิ (ใช้ไปใน) ได้มาจากกิจกรรมดำเนินงาน </t>
  </si>
  <si>
    <t>เงินสดรับจากเงินให้กู้ยืมแก่กิจการที่เกี่ยวข้องกัน</t>
  </si>
  <si>
    <t>เงินสดรับจากการลดทุนจดทะเบียนของบริษัทย่อย</t>
  </si>
  <si>
    <t>เงินสดรับจากการจำหน่ายอาคารและอุปกรณ์</t>
  </si>
  <si>
    <t>เงินสดรับจากการจำหน่ายดิจิทัลโทเคน</t>
  </si>
  <si>
    <t>เงินสดรับจากการคืนทุนของเงินลงทุน</t>
  </si>
  <si>
    <t>รายการที่ไม่ใช่เงินสด</t>
  </si>
  <si>
    <t>กำไร (ขาดทุน) สำหรับงวดจากการดำเนินงานต่อเนื่อง</t>
  </si>
  <si>
    <t>ค่าใช้จ่าย</t>
  </si>
  <si>
    <t>ค่าใช้จ่ายในการประกอบธุรกิจการลงทุน ที่ปรึกษาและการจัดการ</t>
  </si>
  <si>
    <t>รวมค่าใช้จ่าย</t>
  </si>
  <si>
    <t>กำไร (ขาดทุน) ก่อนภาษีเงินได้</t>
  </si>
  <si>
    <t>ส่วนแบ่งขาดทุนเบ็ดเสร็จอื่นของบริษัทร่วมและการร่วมค้า</t>
  </si>
  <si>
    <r>
      <t xml:space="preserve">กำไร (ขาดทุน) ต่อหุ้นขั้นพื้นฐาน </t>
    </r>
    <r>
      <rPr>
        <b/>
        <i/>
        <sz val="15"/>
        <color theme="1"/>
        <rFont val="Angsana New"/>
        <family val="1"/>
      </rPr>
      <t>(บาท)</t>
    </r>
  </si>
  <si>
    <t>กระแสเงินสดสุทธิได้มาจาก (ใช้ไปใน) กิจกรรมลงทุน</t>
  </si>
  <si>
    <t xml:space="preserve">    ในภายหลัง</t>
  </si>
  <si>
    <t>(กำไร) ขาดทุนจากอัตราแลกเปลี่ยนที่ยังไม่เกิดขึ้น</t>
  </si>
  <si>
    <t>กำไร (ขาดทุน) จากการดำเนินงานต่อเนื่อง</t>
  </si>
  <si>
    <t>อาคารและอุปกรณ์</t>
  </si>
  <si>
    <t>สินทรัพย์สิทธิการใช้</t>
  </si>
  <si>
    <t>8.2, 12</t>
  </si>
  <si>
    <t>ประมาณการหนี้สินไม่หมุนเวียนสำหรับผลประโยชน์พนักงาน</t>
  </si>
  <si>
    <t>งบกำไรขาดทุนเบ็ดเสร็จ (ไม่ได้ตรวจสอบ)</t>
  </si>
  <si>
    <t>กลับรายการผลขาดทุนด้านเครดิตที่คาดว่าจะเกิดขึ้น</t>
  </si>
  <si>
    <t xml:space="preserve">    ที่ใช้วิธีส่วนได้เสีย</t>
  </si>
  <si>
    <t>3, 7</t>
  </si>
  <si>
    <t>ส่วนแบ่งขาดทุน</t>
  </si>
  <si>
    <t>การประมาณการ</t>
  </si>
  <si>
    <t>การเปลี่ยนแปลงในสินทรัพย์และหนี้สินดำเนินงาน</t>
  </si>
  <si>
    <t>ดอกเบี้ยจ่าย</t>
  </si>
  <si>
    <t>ดอกเบี้ยรับ</t>
  </si>
  <si>
    <t>ภาษีเงินได้รับคืน</t>
  </si>
  <si>
    <t>ภาษีเงินได้จ่ายออก</t>
  </si>
  <si>
    <t>เงินสดจ่ายเงินให้กู้ยืมระยะสั้นและเงินทดรองจ่ายแก่กิจการที่เกี่ยวข้องกัน</t>
  </si>
  <si>
    <t>เงินสดรับจากการจำหน่ายการดำเนินงานที่ยกเลิก - สุทธิจากเงินสดที่จ่ายไป</t>
  </si>
  <si>
    <t>เงินปันผลรับ</t>
  </si>
  <si>
    <t>เงินสดจ่ายชำระหุ้นกู้ระยะยาว</t>
  </si>
  <si>
    <t>เงินสดจ่ายชำระหนี้สินตามสัญญาเช่า</t>
  </si>
  <si>
    <t>ส่วนลดจากการออกตั๋วแลกเงิน</t>
  </si>
  <si>
    <t>เจ้าหนี้ค่าซื้ออุปกรณ์และสินทรัพย์ไม่มีตัวตน</t>
  </si>
  <si>
    <t xml:space="preserve">    สำหรับโครงการผลประโยชน์พนักงาน</t>
  </si>
  <si>
    <t>กำไรจากการประมาณการตามหลักคณิตศาสตร์ประกันภัย</t>
  </si>
  <si>
    <t>ส่วนแบ่ง (ขาดทุน) กำไรของบริษัทร่วมและการร่วมค้าที่ใช้วิธีส่วนได้เสีย</t>
  </si>
  <si>
    <t>(ขาดทุน) กำไรสำหรับงวดจากการดำเนินงานที่ยกเลิก - สุทธิจากภาษี</t>
  </si>
  <si>
    <t>(ขาดทุน) กำไรจากการวัดมูลค่าสินทรัพย์ทางการเงิน</t>
  </si>
  <si>
    <t>(ขาดทุน) กำไรจากการดำเนินงานที่ยกเลิก</t>
  </si>
  <si>
    <t>กำไรจากการดำเนินงานที่ยกเลิก</t>
  </si>
  <si>
    <t>(ขาดทุน) กำไรจาก</t>
  </si>
  <si>
    <t>เงินสดจ่ายชำระเงินกู้ยืมระยะสั้นจากกิจการที่เกี่ยวข้องกัน</t>
  </si>
  <si>
    <t>ขาดทุน (กำไร) จากการจำหน่ายการดำเนินงานที่ยกเลิก - สุทธิจากภาษี</t>
  </si>
  <si>
    <t>ขาดทุนจากการตัดจำหน่ายอาคารและอุปกรณ์</t>
  </si>
  <si>
    <t>(หุ้นสามัญจำนวน 345,855,440 หุ้น มูลค่า 5 บาทต่อหุ้น)</t>
  </si>
  <si>
    <t>กำไรจากการจำหน่ายเงินลงทุนในบริษัทย่อย</t>
  </si>
  <si>
    <t xml:space="preserve">กลับรายการผลขาดทุนด้านเครดิตที่คาดว่าจะเกิดขึ้น </t>
  </si>
  <si>
    <t>กระแสเงินสดสุทธิ (ใช้ไปใน) ได้มาจากการดำเนินงาน</t>
  </si>
  <si>
    <t>เงินปันผลจ่าย</t>
  </si>
  <si>
    <t>(ปรับปรุงใหม่)</t>
  </si>
  <si>
    <t>เงินให้กู้ยืมแก่กิจการอื่น</t>
  </si>
  <si>
    <t>ภาษีเงินได้</t>
  </si>
  <si>
    <t>ขาดทุนจากอัตราแลกเปลี่ยน</t>
  </si>
  <si>
    <t>กระแสเงินสดสุทธิใช้ไปในกิจกรรมจัดหาเงิน</t>
  </si>
  <si>
    <t>ส่วนเกินทุนจากการเปลี่ยนแปลงมูลค่าเงินลงทุน (ลดลง) เพิ่มขึ้น</t>
  </si>
  <si>
    <t>เงินสดและรายการเทียบเท่าเงินสดเพิ่มขึ้นสุทธิ</t>
  </si>
  <si>
    <t>(ขาดทุน) กำไรจากกิจกรรมดำเนินงาน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</si>
</sst>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_*#,###_-;\(#,###\)_-;_-* &quot;-&quot;??_-;_-@_-"/>
    <numFmt numFmtId="169" formatCode="#,##0;[Red]\(#,##0\)"/>
    <numFmt numFmtId="170" formatCode="#,##0;\(#,##0\)"/>
    <numFmt numFmtId="171" formatCode="_ * #,##0.00_ ;_ * \-#,##0.00_ ;_ * &quot;-&quot;??_ ;_ @_ "/>
    <numFmt numFmtId="172" formatCode="* \(#,##0\);* #,##0_);&quot;-&quot;??_);@"/>
    <numFmt numFmtId="173" formatCode="* #,##0_);* \(#,##0\);&quot;-&quot;??_);@"/>
    <numFmt numFmtId="174" formatCode="_(* #,##0.00_);_(* \(#,##0.00\);_(* &quot;-&quot;_);_(@_)"/>
    <numFmt numFmtId="175" formatCode="0.0000%"/>
    <numFmt numFmtId="176" formatCode="0.0%"/>
  </numFmts>
  <fonts count="39">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b/>
      <sz val="14"/>
      <color theme="1"/>
      <name val="Angsana New"/>
      <family val="1"/>
    </font>
    <font>
      <sz val="14"/>
      <color theme="0"/>
      <name val="Angsana New"/>
      <family val="1"/>
    </font>
    <font>
      <sz val="15"/>
      <name val="AngsanaUPC"/>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0">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71" fontId="8" fillId="0" borderId="0" applyFont="0" applyFill="0" applyBorder="0" applyAlignment="0" applyProtection="0"/>
    <xf numFmtId="4" fontId="6" fillId="0" borderId="0" applyFont="0" applyFill="0" applyBorder="0" applyAlignment="0" applyProtection="0"/>
    <xf numFmtId="172" fontId="8" fillId="0" borderId="0" applyFill="0" applyBorder="0" applyProtection="0"/>
    <xf numFmtId="172" fontId="8" fillId="0" borderId="1" applyFill="0" applyProtection="0"/>
    <xf numFmtId="172" fontId="8" fillId="0" borderId="2" applyFill="0" applyProtection="0"/>
    <xf numFmtId="173" fontId="8" fillId="0" borderId="0" applyFill="0" applyBorder="0" applyProtection="0"/>
    <xf numFmtId="173" fontId="8" fillId="0" borderId="1" applyFill="0" applyProtection="0"/>
    <xf numFmtId="173"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4"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9" fontId="35" fillId="0" borderId="0" applyFont="0" applyFill="0" applyBorder="0" applyAlignment="0" applyProtection="0"/>
    <xf numFmtId="0" fontId="16" fillId="0" borderId="0"/>
  </cellStyleXfs>
  <cellXfs count="385">
    <xf numFmtId="0" fontId="0" fillId="0" borderId="0" xfId="0"/>
    <xf numFmtId="0" fontId="1" fillId="0" borderId="0" xfId="22" applyFont="1" applyAlignment="1">
      <alignment vertical="center"/>
    </xf>
    <xf numFmtId="0" fontId="2" fillId="0" borderId="0" xfId="22" applyFont="1" applyAlignment="1">
      <alignment vertical="center"/>
    </xf>
    <xf numFmtId="0" fontId="2" fillId="0" borderId="0" xfId="22" applyFont="1" applyAlignment="1">
      <alignment horizontal="center" vertical="center"/>
    </xf>
    <xf numFmtId="0" fontId="4" fillId="0" borderId="0" xfId="23"/>
    <xf numFmtId="169" fontId="1" fillId="0" borderId="0" xfId="5" applyNumberFormat="1" applyFont="1" applyFill="1" applyBorder="1" applyAlignment="1">
      <alignment vertical="center"/>
    </xf>
    <xf numFmtId="0" fontId="1" fillId="0" borderId="0" xfId="0" applyFont="1" applyAlignment="1">
      <alignment horizontal="left" vertical="center"/>
    </xf>
    <xf numFmtId="38" fontId="1" fillId="0" borderId="0" xfId="22" applyNumberFormat="1" applyFont="1" applyAlignment="1">
      <alignmen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1" fillId="0" borderId="0" xfId="1" applyNumberFormat="1" applyFont="1" applyFill="1" applyBorder="1" applyAlignment="1">
      <alignment vertical="center"/>
    </xf>
    <xf numFmtId="41" fontId="1" fillId="0" borderId="0" xfId="1" applyNumberFormat="1" applyFont="1" applyFill="1" applyBorder="1" applyAlignment="1">
      <alignment horizontal="center" vertical="center"/>
    </xf>
    <xf numFmtId="164" fontId="1" fillId="0" borderId="0" xfId="1" applyNumberFormat="1" applyFont="1" applyFill="1" applyAlignment="1">
      <alignment vertical="center"/>
    </xf>
    <xf numFmtId="0" fontId="1" fillId="0" borderId="0" xfId="22" applyFont="1" applyAlignment="1">
      <alignment horizontal="center" vertical="center"/>
    </xf>
    <xf numFmtId="0" fontId="1" fillId="0" borderId="0" xfId="36" applyFont="1" applyAlignment="1">
      <alignment vertical="center"/>
    </xf>
    <xf numFmtId="169" fontId="1" fillId="0" borderId="0" xfId="36" applyNumberFormat="1" applyFont="1" applyAlignment="1">
      <alignment vertical="center"/>
    </xf>
    <xf numFmtId="170" fontId="1" fillId="0" borderId="0" xfId="36" applyNumberFormat="1" applyFont="1" applyAlignment="1">
      <alignment horizontal="right" vertical="center"/>
    </xf>
    <xf numFmtId="0" fontId="14" fillId="0" borderId="0" xfId="17" applyFont="1" applyAlignment="1">
      <alignment vertical="center"/>
    </xf>
    <xf numFmtId="164" fontId="16" fillId="0" borderId="0" xfId="1" applyNumberFormat="1" applyFont="1" applyFill="1" applyAlignment="1">
      <alignment horizontal="right" vertical="center"/>
    </xf>
    <xf numFmtId="164" fontId="16" fillId="0" borderId="0" xfId="1" applyNumberFormat="1" applyFont="1" applyFill="1" applyBorder="1" applyAlignment="1">
      <alignment horizontal="right" vertical="center"/>
    </xf>
    <xf numFmtId="164" fontId="16" fillId="0" borderId="7" xfId="1" applyNumberFormat="1" applyFont="1" applyFill="1" applyBorder="1" applyAlignment="1">
      <alignment horizontal="right" vertical="center"/>
    </xf>
    <xf numFmtId="165" fontId="16" fillId="0" borderId="0" xfId="1" applyNumberFormat="1" applyFont="1" applyFill="1" applyAlignment="1">
      <alignment horizontal="center" vertical="center"/>
    </xf>
    <xf numFmtId="164" fontId="16" fillId="0" borderId="0" xfId="1" applyNumberFormat="1" applyFont="1" applyFill="1" applyAlignment="1">
      <alignment vertical="center"/>
    </xf>
    <xf numFmtId="164" fontId="16" fillId="0" borderId="0" xfId="1" applyNumberFormat="1" applyFont="1" applyFill="1" applyBorder="1" applyAlignment="1">
      <alignment vertical="center"/>
    </xf>
    <xf numFmtId="0" fontId="17" fillId="0" borderId="0" xfId="22" applyFont="1" applyAlignment="1">
      <alignment horizontal="center" vertical="center"/>
    </xf>
    <xf numFmtId="164" fontId="16" fillId="0" borderId="0" xfId="1" applyNumberFormat="1" applyFont="1" applyFill="1" applyAlignment="1">
      <alignment horizontal="center" vertical="center"/>
    </xf>
    <xf numFmtId="0" fontId="16" fillId="0" borderId="0" xfId="22" applyFont="1" applyAlignment="1">
      <alignment horizontal="center" vertical="center"/>
    </xf>
    <xf numFmtId="164" fontId="16" fillId="0" borderId="6" xfId="1" applyNumberFormat="1" applyFont="1" applyFill="1" applyBorder="1" applyAlignment="1">
      <alignment vertical="center"/>
    </xf>
    <xf numFmtId="164" fontId="16" fillId="0" borderId="8" xfId="1" applyNumberFormat="1" applyFont="1" applyFill="1" applyBorder="1" applyAlignment="1">
      <alignment vertical="center"/>
    </xf>
    <xf numFmtId="164" fontId="16" fillId="0" borderId="0" xfId="1" applyNumberFormat="1" applyFont="1" applyFill="1" applyAlignment="1">
      <alignment horizontal="right" vertical="top"/>
    </xf>
    <xf numFmtId="0" fontId="2" fillId="0" borderId="0" xfId="36" applyFont="1" applyAlignment="1">
      <alignment horizontal="right" vertical="center"/>
    </xf>
    <xf numFmtId="0" fontId="2" fillId="0" borderId="0" xfId="36" applyFont="1" applyAlignment="1">
      <alignment vertical="center"/>
    </xf>
    <xf numFmtId="0" fontId="27" fillId="0" borderId="0" xfId="0" applyFont="1" applyAlignment="1">
      <alignment vertical="center"/>
    </xf>
    <xf numFmtId="0" fontId="27" fillId="0" borderId="0" xfId="0" applyFont="1" applyAlignment="1">
      <alignment horizontal="center" vertical="center"/>
    </xf>
    <xf numFmtId="41" fontId="27" fillId="0" borderId="0" xfId="1" applyNumberFormat="1" applyFont="1" applyFill="1" applyBorder="1" applyAlignment="1">
      <alignment vertical="center"/>
    </xf>
    <xf numFmtId="41" fontId="27" fillId="0" borderId="0" xfId="1" applyNumberFormat="1" applyFont="1" applyFill="1" applyAlignment="1">
      <alignment vertical="center"/>
    </xf>
    <xf numFmtId="164" fontId="27" fillId="0" borderId="0" xfId="1" applyNumberFormat="1" applyFont="1" applyFill="1" applyAlignment="1">
      <alignment vertical="center"/>
    </xf>
    <xf numFmtId="41" fontId="30" fillId="0" borderId="0" xfId="1" applyNumberFormat="1" applyFont="1" applyFill="1" applyBorder="1" applyAlignment="1">
      <alignment vertical="center"/>
    </xf>
    <xf numFmtId="0" fontId="31" fillId="0" borderId="0" xfId="0" applyFont="1" applyAlignment="1">
      <alignment horizontal="center" vertical="center"/>
    </xf>
    <xf numFmtId="38" fontId="1" fillId="0" borderId="0" xfId="22" applyNumberFormat="1" applyFont="1" applyAlignment="1">
      <alignment horizontal="center" vertical="center"/>
    </xf>
    <xf numFmtId="0" fontId="1" fillId="0" borderId="0" xfId="0" applyFont="1" applyAlignment="1">
      <alignment horizontal="center" vertical="center"/>
    </xf>
    <xf numFmtId="0" fontId="19" fillId="0" borderId="0" xfId="22" applyFont="1" applyAlignment="1">
      <alignment vertical="center"/>
    </xf>
    <xf numFmtId="0" fontId="12" fillId="0" borderId="0" xfId="22" applyFont="1" applyAlignment="1">
      <alignment vertical="center"/>
    </xf>
    <xf numFmtId="41" fontId="12" fillId="0" borderId="0" xfId="1" applyNumberFormat="1" applyFont="1" applyFill="1" applyBorder="1" applyAlignment="1">
      <alignment horizontal="center" vertical="center"/>
    </xf>
    <xf numFmtId="41" fontId="2" fillId="0" borderId="2" xfId="1" applyNumberFormat="1" applyFont="1" applyFill="1" applyBorder="1" applyAlignment="1">
      <alignment horizontal="center" vertical="center"/>
    </xf>
    <xf numFmtId="41" fontId="2" fillId="0" borderId="0" xfId="1" applyNumberFormat="1" applyFont="1" applyFill="1" applyBorder="1" applyAlignment="1">
      <alignment horizontal="center" vertical="center"/>
    </xf>
    <xf numFmtId="41" fontId="2" fillId="0" borderId="0" xfId="1" applyNumberFormat="1" applyFont="1" applyFill="1" applyBorder="1" applyAlignment="1">
      <alignment horizontal="right" vertical="center"/>
    </xf>
    <xf numFmtId="164" fontId="2" fillId="0" borderId="0" xfId="1" applyNumberFormat="1" applyFont="1" applyFill="1" applyAlignment="1">
      <alignment vertical="center"/>
    </xf>
    <xf numFmtId="0" fontId="14" fillId="0" borderId="0" xfId="22" applyFont="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38" fontId="16" fillId="0" borderId="0" xfId="0" applyNumberFormat="1" applyFont="1" applyAlignment="1">
      <alignment vertical="center"/>
    </xf>
    <xf numFmtId="0" fontId="16" fillId="0" borderId="0" xfId="0" applyFont="1" applyAlignment="1">
      <alignment horizontal="lef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centerContinuous" vertical="center"/>
    </xf>
    <xf numFmtId="0" fontId="16" fillId="0" borderId="0" xfId="22" applyFont="1" applyAlignment="1">
      <alignment horizontal="center" wrapText="1"/>
    </xf>
    <xf numFmtId="0" fontId="21" fillId="0" borderId="0" xfId="0" applyFont="1" applyAlignment="1">
      <alignment horizontal="center" vertical="center"/>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8" fillId="0" borderId="0" xfId="22" applyFont="1" applyAlignment="1">
      <alignment vertical="center"/>
    </xf>
    <xf numFmtId="164" fontId="15" fillId="0" borderId="0" xfId="1" applyNumberFormat="1" applyFont="1" applyFill="1" applyAlignment="1">
      <alignment vertical="center"/>
    </xf>
    <xf numFmtId="41" fontId="15" fillId="0" borderId="0" xfId="1" applyNumberFormat="1" applyFont="1" applyFill="1" applyBorder="1" applyAlignment="1">
      <alignment vertical="center"/>
    </xf>
    <xf numFmtId="41" fontId="15" fillId="0" borderId="0" xfId="1" applyNumberFormat="1" applyFont="1" applyFill="1" applyBorder="1" applyAlignment="1">
      <alignment horizontal="center" vertical="center"/>
    </xf>
    <xf numFmtId="41" fontId="15" fillId="0" borderId="0" xfId="1" applyNumberFormat="1" applyFont="1" applyFill="1" applyAlignment="1">
      <alignment vertical="center"/>
    </xf>
    <xf numFmtId="0" fontId="22" fillId="0" borderId="0" xfId="23" applyFont="1"/>
    <xf numFmtId="0" fontId="15" fillId="0" borderId="0" xfId="36" applyFont="1" applyAlignment="1">
      <alignment horizontal="center" vertical="center"/>
    </xf>
    <xf numFmtId="0" fontId="15" fillId="0" borderId="0" xfId="36" applyFont="1" applyAlignment="1">
      <alignment vertical="center"/>
    </xf>
    <xf numFmtId="0" fontId="15" fillId="0" borderId="0" xfId="36" applyFont="1" applyAlignment="1">
      <alignment horizontal="right" vertical="center"/>
    </xf>
    <xf numFmtId="0" fontId="23" fillId="0" borderId="0" xfId="23" applyFont="1"/>
    <xf numFmtId="0" fontId="16" fillId="0" borderId="0" xfId="36" applyFont="1" applyAlignment="1">
      <alignment vertical="center"/>
    </xf>
    <xf numFmtId="169" fontId="16" fillId="0" borderId="0" xfId="36" applyNumberFormat="1" applyFont="1" applyAlignment="1">
      <alignment vertical="center"/>
    </xf>
    <xf numFmtId="0" fontId="18" fillId="0" borderId="0" xfId="36" applyFont="1" applyAlignment="1">
      <alignment horizontal="center" vertical="center"/>
    </xf>
    <xf numFmtId="0" fontId="17" fillId="0" borderId="0" xfId="36" applyFont="1" applyAlignment="1">
      <alignment horizontal="center" vertical="center"/>
    </xf>
    <xf numFmtId="0" fontId="12" fillId="0" borderId="0" xfId="36" applyFont="1" applyAlignment="1">
      <alignment horizontal="center" vertical="center"/>
    </xf>
    <xf numFmtId="0" fontId="19" fillId="0" borderId="0" xfId="36" applyFont="1" applyAlignment="1">
      <alignment horizontal="center" vertical="center"/>
    </xf>
    <xf numFmtId="164" fontId="15" fillId="0" borderId="7" xfId="1" applyNumberFormat="1" applyFont="1" applyFill="1" applyBorder="1" applyAlignment="1">
      <alignment horizontal="right" vertical="center"/>
    </xf>
    <xf numFmtId="164" fontId="15" fillId="0" borderId="0" xfId="1" applyNumberFormat="1" applyFont="1" applyFill="1" applyAlignment="1">
      <alignment horizontal="right" vertical="center"/>
    </xf>
    <xf numFmtId="164" fontId="15" fillId="0" borderId="7" xfId="1" applyNumberFormat="1" applyFont="1" applyFill="1" applyBorder="1" applyAlignment="1">
      <alignment vertical="center"/>
    </xf>
    <xf numFmtId="164" fontId="15" fillId="0" borderId="0" xfId="1" applyNumberFormat="1" applyFont="1" applyFill="1" applyBorder="1" applyAlignment="1">
      <alignment vertical="center"/>
    </xf>
    <xf numFmtId="164" fontId="15" fillId="0" borderId="8" xfId="1" applyNumberFormat="1" applyFont="1" applyFill="1" applyBorder="1" applyAlignment="1">
      <alignment vertical="center"/>
    </xf>
    <xf numFmtId="164" fontId="15" fillId="0" borderId="7" xfId="1" applyNumberFormat="1" applyFont="1" applyFill="1" applyBorder="1" applyAlignment="1">
      <alignment horizontal="center" vertical="center"/>
    </xf>
    <xf numFmtId="164" fontId="15" fillId="0" borderId="0" xfId="1" applyNumberFormat="1" applyFont="1" applyFill="1" applyBorder="1" applyAlignment="1">
      <alignment horizontal="center" vertical="center"/>
    </xf>
    <xf numFmtId="164" fontId="15" fillId="0" borderId="6" xfId="1" applyNumberFormat="1" applyFont="1" applyFill="1" applyBorder="1" applyAlignment="1">
      <alignment horizontal="center" vertical="center"/>
    </xf>
    <xf numFmtId="166" fontId="1" fillId="0" borderId="0" xfId="1" applyNumberFormat="1" applyFont="1" applyFill="1" applyBorder="1" applyAlignment="1">
      <alignment horizontal="center" vertical="center"/>
    </xf>
    <xf numFmtId="166" fontId="1" fillId="0" borderId="0" xfId="1" applyNumberFormat="1" applyFont="1" applyFill="1" applyBorder="1" applyAlignment="1">
      <alignment horizontal="right" vertical="center"/>
    </xf>
    <xf numFmtId="167" fontId="1" fillId="0" borderId="0" xfId="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0" fontId="16" fillId="0" borderId="0" xfId="17" applyFont="1" applyFill="1" applyAlignment="1">
      <alignment vertical="top"/>
    </xf>
    <xf numFmtId="0" fontId="1" fillId="0" borderId="0" xfId="22" applyFont="1" applyFill="1" applyAlignment="1">
      <alignment vertical="center"/>
    </xf>
    <xf numFmtId="38" fontId="1" fillId="0" borderId="0" xfId="22" applyNumberFormat="1" applyFont="1" applyFill="1" applyAlignment="1">
      <alignment horizontal="center" vertical="center"/>
    </xf>
    <xf numFmtId="0" fontId="1" fillId="0" borderId="0" xfId="22" applyFont="1" applyFill="1" applyAlignment="1">
      <alignment horizontal="center" vertical="center"/>
    </xf>
    <xf numFmtId="0" fontId="16" fillId="0" borderId="0" xfId="22" applyFont="1" applyFill="1" applyAlignment="1">
      <alignment horizontal="center" vertical="center"/>
    </xf>
    <xf numFmtId="38" fontId="16" fillId="0" borderId="0" xfId="22" applyNumberFormat="1" applyFont="1" applyFill="1" applyAlignment="1">
      <alignment horizontal="center" vertical="center"/>
    </xf>
    <xf numFmtId="167" fontId="2" fillId="0" borderId="7" xfId="1" applyNumberFormat="1" applyFont="1" applyFill="1" applyBorder="1" applyAlignment="1">
      <alignment horizontal="center" vertical="center"/>
    </xf>
    <xf numFmtId="41" fontId="2" fillId="0" borderId="0" xfId="1" applyNumberFormat="1" applyFont="1" applyFill="1" applyBorder="1" applyAlignment="1">
      <alignment vertical="center"/>
    </xf>
    <xf numFmtId="0" fontId="1" fillId="0" borderId="0" xfId="39" applyFont="1" applyFill="1" applyAlignment="1">
      <alignment horizontal="center"/>
    </xf>
    <xf numFmtId="0" fontId="18" fillId="0" borderId="0" xfId="0" applyFont="1" applyFill="1" applyAlignment="1">
      <alignment vertical="center"/>
    </xf>
    <xf numFmtId="0" fontId="15" fillId="0" borderId="0" xfId="0" applyFont="1" applyFill="1" applyAlignment="1">
      <alignment vertical="center"/>
    </xf>
    <xf numFmtId="164" fontId="15" fillId="0" borderId="2" xfId="1" applyNumberFormat="1" applyFont="1" applyFill="1" applyBorder="1" applyAlignment="1">
      <alignment vertical="center"/>
    </xf>
    <xf numFmtId="164" fontId="16" fillId="0" borderId="0" xfId="0" applyNumberFormat="1" applyFont="1" applyAlignment="1">
      <alignment vertical="center"/>
    </xf>
    <xf numFmtId="164" fontId="16" fillId="0" borderId="0" xfId="0" applyNumberFormat="1" applyFont="1" applyFill="1" applyAlignment="1">
      <alignment vertical="center"/>
    </xf>
    <xf numFmtId="43" fontId="16" fillId="0" borderId="0" xfId="1" applyFont="1" applyFill="1" applyBorder="1" applyAlignment="1">
      <alignment horizontal="left" vertical="center"/>
    </xf>
    <xf numFmtId="43" fontId="16" fillId="0" borderId="0" xfId="1" applyFont="1" applyFill="1" applyAlignment="1">
      <alignment horizontal="left" vertical="center"/>
    </xf>
    <xf numFmtId="43" fontId="16" fillId="0" borderId="0" xfId="1" applyFont="1" applyFill="1" applyAlignment="1">
      <alignment horizontal="left" vertical="center" indent="1"/>
    </xf>
    <xf numFmtId="38" fontId="1" fillId="0" borderId="0" xfId="22" applyNumberFormat="1" applyFont="1" applyFill="1" applyBorder="1" applyAlignment="1">
      <alignment horizontal="center" vertical="center"/>
    </xf>
    <xf numFmtId="0" fontId="1" fillId="0" borderId="0" xfId="22" applyFont="1" applyFill="1" applyBorder="1" applyAlignment="1">
      <alignment horizontal="center" vertical="center"/>
    </xf>
    <xf numFmtId="38" fontId="16" fillId="0" borderId="0" xfId="0" applyNumberFormat="1" applyFont="1" applyBorder="1" applyAlignment="1">
      <alignment horizontal="center" vertical="center"/>
    </xf>
    <xf numFmtId="0" fontId="16" fillId="0" borderId="0" xfId="22" applyFont="1" applyFill="1" applyBorder="1" applyAlignment="1">
      <alignment horizontal="center" vertical="center"/>
    </xf>
    <xf numFmtId="167" fontId="2" fillId="0" borderId="0" xfId="1" applyNumberFormat="1" applyFont="1" applyFill="1" applyBorder="1" applyAlignment="1">
      <alignment horizontal="center" vertical="center"/>
    </xf>
    <xf numFmtId="38" fontId="1" fillId="0" borderId="0" xfId="22" applyNumberFormat="1" applyFont="1" applyBorder="1" applyAlignment="1">
      <alignment vertical="center"/>
    </xf>
    <xf numFmtId="0" fontId="2" fillId="0" borderId="0" xfId="22" applyFont="1" applyBorder="1" applyAlignment="1">
      <alignment vertical="center"/>
    </xf>
    <xf numFmtId="0" fontId="1" fillId="0" borderId="0" xfId="22" applyFont="1" applyBorder="1" applyAlignment="1">
      <alignment vertical="center"/>
    </xf>
    <xf numFmtId="0" fontId="13" fillId="0" borderId="0" xfId="17" applyFont="1" applyAlignment="1">
      <alignment vertical="center"/>
    </xf>
    <xf numFmtId="0" fontId="13" fillId="0" borderId="0" xfId="22" applyFont="1" applyAlignment="1">
      <alignment vertical="center"/>
    </xf>
    <xf numFmtId="0" fontId="31" fillId="0" borderId="0" xfId="0" applyFont="1" applyAlignment="1">
      <alignment horizontal="center" vertical="center"/>
    </xf>
    <xf numFmtId="0" fontId="31" fillId="0" borderId="0" xfId="0" applyFont="1" applyAlignment="1">
      <alignment horizontal="center" vertical="center"/>
    </xf>
    <xf numFmtId="43" fontId="26" fillId="0" borderId="0" xfId="1" applyFont="1" applyFill="1" applyAlignment="1">
      <alignment vertical="center"/>
    </xf>
    <xf numFmtId="43" fontId="26" fillId="0" borderId="0" xfId="1" applyFont="1" applyFill="1" applyBorder="1" applyAlignment="1">
      <alignment vertical="center"/>
    </xf>
    <xf numFmtId="43" fontId="37" fillId="0" borderId="0" xfId="1" applyFont="1" applyFill="1" applyAlignment="1">
      <alignment vertical="center"/>
    </xf>
    <xf numFmtId="41" fontId="1" fillId="0" borderId="0" xfId="1" applyNumberFormat="1" applyFont="1" applyFill="1" applyBorder="1" applyAlignment="1">
      <alignment horizontal="right" vertical="center"/>
    </xf>
    <xf numFmtId="165" fontId="1" fillId="0" borderId="0" xfId="1" applyNumberFormat="1" applyFont="1" applyFill="1" applyBorder="1" applyAlignment="1">
      <alignment horizontal="center" vertical="center"/>
    </xf>
    <xf numFmtId="164" fontId="1" fillId="0" borderId="0" xfId="1" applyNumberFormat="1" applyFont="1" applyFill="1" applyBorder="1" applyAlignment="1">
      <alignment horizontal="right" vertical="center"/>
    </xf>
    <xf numFmtId="164" fontId="1" fillId="0" borderId="0" xfId="1" applyNumberFormat="1" applyFont="1" applyFill="1" applyBorder="1" applyAlignment="1">
      <alignment vertical="center"/>
    </xf>
    <xf numFmtId="164" fontId="1" fillId="0" borderId="0" xfId="1" applyNumberFormat="1" applyFont="1" applyFill="1" applyBorder="1" applyAlignment="1">
      <alignment horizontal="center" vertical="center"/>
    </xf>
    <xf numFmtId="41" fontId="2" fillId="0" borderId="0" xfId="1" applyNumberFormat="1" applyFont="1" applyFill="1" applyAlignment="1">
      <alignment vertical="center"/>
    </xf>
    <xf numFmtId="0" fontId="1" fillId="0" borderId="0" xfId="0" applyFont="1" applyAlignment="1">
      <alignment vertical="center"/>
    </xf>
    <xf numFmtId="0" fontId="1" fillId="0" borderId="0" xfId="23" applyFont="1"/>
    <xf numFmtId="0" fontId="23" fillId="0" borderId="0" xfId="23" applyFont="1" applyAlignment="1"/>
    <xf numFmtId="0" fontId="4" fillId="0" borderId="0" xfId="23" applyAlignment="1"/>
    <xf numFmtId="0" fontId="15" fillId="0" borderId="0" xfId="36" applyFont="1" applyAlignment="1">
      <alignment horizontal="center" vertical="center"/>
    </xf>
    <xf numFmtId="43" fontId="27" fillId="0" borderId="0" xfId="1" applyFont="1" applyFill="1" applyAlignment="1">
      <alignment horizontal="center" vertical="center"/>
    </xf>
    <xf numFmtId="41" fontId="16" fillId="0" borderId="0" xfId="1" applyNumberFormat="1" applyFont="1" applyFill="1" applyBorder="1" applyAlignment="1">
      <alignment horizontal="right" vertical="center"/>
    </xf>
    <xf numFmtId="41" fontId="16" fillId="0" borderId="0" xfId="1" applyNumberFormat="1" applyFont="1" applyFill="1" applyBorder="1" applyAlignment="1">
      <alignment vertical="center"/>
    </xf>
    <xf numFmtId="41" fontId="15" fillId="0" borderId="2" xfId="1" applyNumberFormat="1" applyFont="1" applyFill="1" applyBorder="1" applyAlignment="1">
      <alignment horizontal="center" vertical="center"/>
    </xf>
    <xf numFmtId="0" fontId="4" fillId="0" borderId="0" xfId="23" applyFont="1"/>
    <xf numFmtId="166" fontId="16" fillId="0" borderId="0" xfId="6" applyNumberFormat="1" applyFont="1" applyFill="1" applyAlignment="1">
      <alignment horizontal="center" vertical="center"/>
    </xf>
    <xf numFmtId="168" fontId="16" fillId="0" borderId="0" xfId="36" applyNumberFormat="1" applyFont="1" applyAlignment="1">
      <alignment horizontal="right" vertical="center"/>
    </xf>
    <xf numFmtId="0" fontId="16" fillId="0" borderId="0" xfId="36" applyFont="1" applyAlignment="1">
      <alignment horizontal="center" vertical="center"/>
    </xf>
    <xf numFmtId="41" fontId="16" fillId="0" borderId="0" xfId="1" applyNumberFormat="1" applyFont="1" applyFill="1" applyAlignment="1">
      <alignment vertical="center"/>
    </xf>
    <xf numFmtId="41" fontId="16" fillId="0" borderId="0" xfId="36" applyNumberFormat="1" applyFont="1" applyAlignment="1">
      <alignment horizontal="right" vertical="center"/>
    </xf>
    <xf numFmtId="41" fontId="16" fillId="0" borderId="0" xfId="4" applyNumberFormat="1" applyFont="1" applyFill="1" applyAlignment="1">
      <alignment vertical="center"/>
    </xf>
    <xf numFmtId="41" fontId="16" fillId="0" borderId="0" xfId="5" applyNumberFormat="1" applyFont="1" applyFill="1" applyAlignment="1">
      <alignment horizontal="right" vertical="center"/>
    </xf>
    <xf numFmtId="165" fontId="16" fillId="0" borderId="0" xfId="36" applyNumberFormat="1" applyFont="1" applyAlignment="1">
      <alignment horizontal="center" vertical="center"/>
    </xf>
    <xf numFmtId="41" fontId="16" fillId="0" borderId="0" xfId="5" applyNumberFormat="1" applyFont="1" applyFill="1" applyBorder="1" applyAlignment="1">
      <alignment horizontal="right" vertical="center"/>
    </xf>
    <xf numFmtId="41" fontId="16" fillId="0" borderId="0" xfId="4" applyNumberFormat="1" applyFont="1" applyFill="1" applyBorder="1" applyAlignment="1">
      <alignment vertical="center"/>
    </xf>
    <xf numFmtId="41" fontId="16" fillId="0" borderId="6" xfId="1" applyNumberFormat="1" applyFont="1" applyFill="1" applyBorder="1" applyAlignment="1">
      <alignment vertical="center"/>
    </xf>
    <xf numFmtId="41" fontId="16" fillId="0" borderId="6" xfId="4" applyNumberFormat="1" applyFont="1" applyFill="1" applyBorder="1" applyAlignment="1">
      <alignment vertical="center"/>
    </xf>
    <xf numFmtId="0" fontId="17" fillId="0" borderId="0" xfId="36" applyFont="1" applyAlignment="1">
      <alignment vertical="center"/>
    </xf>
    <xf numFmtId="49" fontId="16" fillId="0" borderId="0" xfId="36" applyNumberFormat="1" applyFont="1" applyAlignment="1">
      <alignment vertical="center"/>
    </xf>
    <xf numFmtId="49" fontId="16" fillId="0" borderId="0" xfId="36" applyNumberFormat="1" applyFont="1" applyAlignment="1">
      <alignment horizontal="center" vertical="center"/>
    </xf>
    <xf numFmtId="41" fontId="16" fillId="0" borderId="0" xfId="0" applyNumberFormat="1" applyFont="1" applyAlignment="1">
      <alignment horizontal="right" vertical="center"/>
    </xf>
    <xf numFmtId="41" fontId="16" fillId="0" borderId="6" xfId="36" applyNumberFormat="1" applyFont="1" applyBorder="1" applyAlignment="1">
      <alignment horizontal="right" vertical="center"/>
    </xf>
    <xf numFmtId="41" fontId="15" fillId="0" borderId="7" xfId="36" applyNumberFormat="1" applyFont="1" applyBorder="1" applyAlignment="1">
      <alignment horizontal="right" vertical="center"/>
    </xf>
    <xf numFmtId="41" fontId="15" fillId="0" borderId="0" xfId="36" applyNumberFormat="1" applyFont="1" applyAlignment="1">
      <alignment horizontal="right" vertical="center"/>
    </xf>
    <xf numFmtId="37" fontId="16" fillId="0" borderId="0" xfId="36" applyNumberFormat="1" applyFont="1" applyAlignment="1">
      <alignment vertical="center"/>
    </xf>
    <xf numFmtId="0" fontId="16" fillId="0" borderId="0" xfId="28" applyFont="1" applyAlignment="1">
      <alignment vertical="center"/>
    </xf>
    <xf numFmtId="0" fontId="16" fillId="0" borderId="0" xfId="28" applyFont="1" applyAlignment="1">
      <alignment horizontal="center" vertical="center"/>
    </xf>
    <xf numFmtId="41" fontId="15" fillId="0" borderId="7" xfId="1" applyNumberFormat="1" applyFont="1" applyFill="1" applyBorder="1" applyAlignment="1">
      <alignment vertical="center"/>
    </xf>
    <xf numFmtId="0" fontId="16" fillId="0" borderId="0" xfId="34" applyFont="1" applyAlignment="1">
      <alignment horizontal="center" vertical="center"/>
    </xf>
    <xf numFmtId="37" fontId="16" fillId="0" borderId="0" xfId="4" applyNumberFormat="1" applyFont="1" applyFill="1" applyBorder="1" applyAlignment="1">
      <alignment vertical="center"/>
    </xf>
    <xf numFmtId="37" fontId="16" fillId="0" borderId="0" xfId="36" applyNumberFormat="1" applyFont="1" applyAlignment="1">
      <alignment horizontal="right" vertical="center"/>
    </xf>
    <xf numFmtId="37" fontId="16" fillId="0" borderId="0" xfId="6" applyNumberFormat="1" applyFont="1" applyFill="1" applyBorder="1" applyAlignment="1">
      <alignment horizontal="right" vertical="center"/>
    </xf>
    <xf numFmtId="164" fontId="15" fillId="0" borderId="1" xfId="1" applyNumberFormat="1" applyFont="1" applyFill="1" applyBorder="1" applyAlignment="1">
      <alignment horizontal="center" vertical="center"/>
    </xf>
    <xf numFmtId="164" fontId="15" fillId="0" borderId="2" xfId="1" applyNumberFormat="1" applyFont="1" applyFill="1" applyBorder="1" applyAlignment="1">
      <alignment horizontal="center" vertical="center"/>
    </xf>
    <xf numFmtId="41" fontId="15" fillId="0" borderId="2" xfId="1" applyNumberFormat="1" applyFont="1" applyFill="1" applyBorder="1" applyAlignment="1">
      <alignment vertical="center"/>
    </xf>
    <xf numFmtId="41" fontId="15" fillId="0" borderId="0" xfId="5" applyNumberFormat="1" applyFont="1" applyFill="1" applyAlignment="1">
      <alignment horizontal="right" vertical="center"/>
    </xf>
    <xf numFmtId="43" fontId="16" fillId="0" borderId="0" xfId="1" applyFont="1" applyFill="1" applyBorder="1" applyAlignment="1">
      <alignment horizontal="right" vertical="center"/>
    </xf>
    <xf numFmtId="41" fontId="16" fillId="0" borderId="0" xfId="19" applyNumberFormat="1" applyFont="1" applyAlignment="1">
      <alignment vertical="center"/>
    </xf>
    <xf numFmtId="0" fontId="16" fillId="0" borderId="0" xfId="34" applyFont="1" applyAlignment="1">
      <alignment vertical="center"/>
    </xf>
    <xf numFmtId="167" fontId="16" fillId="0" borderId="0" xfId="36" applyNumberFormat="1" applyFont="1" applyAlignment="1">
      <alignment horizontal="right" vertical="center"/>
    </xf>
    <xf numFmtId="0" fontId="16" fillId="0" borderId="0" xfId="36" applyFont="1" applyAlignment="1">
      <alignment vertical="top"/>
    </xf>
    <xf numFmtId="0" fontId="16" fillId="0" borderId="0" xfId="36" applyFont="1" applyAlignment="1">
      <alignment horizontal="left" vertical="center" indent="1"/>
    </xf>
    <xf numFmtId="41" fontId="23" fillId="0" borderId="0" xfId="23" applyNumberFormat="1" applyFont="1"/>
    <xf numFmtId="164" fontId="16" fillId="0" borderId="0" xfId="1" applyNumberFormat="1" applyFont="1" applyAlignment="1">
      <alignment horizontal="right" vertical="center"/>
    </xf>
    <xf numFmtId="0" fontId="16" fillId="0" borderId="0" xfId="23" applyFont="1"/>
    <xf numFmtId="0" fontId="17" fillId="0" borderId="0" xfId="34" applyFont="1" applyAlignment="1">
      <alignment horizontal="center" vertical="center"/>
    </xf>
    <xf numFmtId="0" fontId="18" fillId="0" borderId="0" xfId="36" applyFont="1" applyAlignment="1">
      <alignment vertical="center"/>
    </xf>
    <xf numFmtId="0" fontId="16" fillId="0" borderId="0" xfId="28" applyFont="1" applyFill="1" applyAlignment="1">
      <alignment vertical="center"/>
    </xf>
    <xf numFmtId="0" fontId="12" fillId="0" borderId="0" xfId="22" applyFont="1" applyAlignment="1">
      <alignment horizontal="center" vertical="center"/>
    </xf>
    <xf numFmtId="41" fontId="17" fillId="0" borderId="0" xfId="1" applyNumberFormat="1" applyFont="1" applyFill="1" applyBorder="1" applyAlignment="1">
      <alignment horizontal="center" vertical="center"/>
    </xf>
    <xf numFmtId="0" fontId="33" fillId="0" borderId="0" xfId="0" applyFont="1" applyAlignment="1">
      <alignment horizontal="center" vertical="center"/>
    </xf>
    <xf numFmtId="41" fontId="29" fillId="0" borderId="7" xfId="1" applyNumberFormat="1" applyFont="1" applyFill="1" applyBorder="1" applyAlignment="1">
      <alignment horizontal="right" vertical="center"/>
    </xf>
    <xf numFmtId="41" fontId="29" fillId="0" borderId="0" xfId="1" applyNumberFormat="1" applyFont="1" applyFill="1" applyBorder="1" applyAlignment="1">
      <alignment vertical="center"/>
    </xf>
    <xf numFmtId="41" fontId="27" fillId="0" borderId="0" xfId="1" applyNumberFormat="1" applyFont="1" applyFill="1" applyBorder="1" applyAlignment="1">
      <alignment horizontal="right" vertical="center"/>
    </xf>
    <xf numFmtId="41" fontId="27" fillId="0" borderId="0" xfId="1" applyNumberFormat="1" applyFont="1" applyFill="1" applyAlignment="1">
      <alignment horizontal="center" vertical="center"/>
    </xf>
    <xf numFmtId="41" fontId="29" fillId="0" borderId="0" xfId="1" applyNumberFormat="1" applyFont="1" applyFill="1" applyAlignment="1">
      <alignment vertical="center"/>
    </xf>
    <xf numFmtId="41" fontId="27" fillId="0" borderId="0" xfId="1" applyNumberFormat="1" applyFont="1" applyFill="1" applyAlignment="1">
      <alignment horizontal="right" vertical="center"/>
    </xf>
    <xf numFmtId="41" fontId="27" fillId="0" borderId="6" xfId="1" applyNumberFormat="1" applyFont="1" applyFill="1" applyBorder="1" applyAlignment="1">
      <alignment vertical="center"/>
    </xf>
    <xf numFmtId="41" fontId="29" fillId="0" borderId="0" xfId="1" applyNumberFormat="1" applyFont="1" applyFill="1" applyBorder="1" applyAlignment="1">
      <alignment horizontal="right" vertical="center"/>
    </xf>
    <xf numFmtId="41" fontId="29" fillId="0" borderId="0" xfId="1" applyNumberFormat="1" applyFont="1" applyFill="1" applyAlignment="1">
      <alignment horizontal="right" vertical="center"/>
    </xf>
    <xf numFmtId="41" fontId="27" fillId="0" borderId="6" xfId="1" applyNumberFormat="1" applyFont="1" applyFill="1" applyBorder="1" applyAlignment="1">
      <alignment horizontal="right" vertical="center"/>
    </xf>
    <xf numFmtId="41" fontId="29" fillId="0" borderId="1" xfId="1" applyNumberFormat="1" applyFont="1" applyFill="1" applyBorder="1" applyAlignment="1">
      <alignment horizontal="right" vertical="center"/>
    </xf>
    <xf numFmtId="165" fontId="29" fillId="0" borderId="0" xfId="1" applyNumberFormat="1" applyFont="1" applyFill="1" applyAlignment="1">
      <alignment horizontal="center" vertical="center"/>
    </xf>
    <xf numFmtId="41" fontId="29" fillId="0" borderId="0" xfId="1" applyNumberFormat="1" applyFont="1" applyFill="1" applyAlignment="1">
      <alignment horizontal="center" vertical="center"/>
    </xf>
    <xf numFmtId="164" fontId="27" fillId="0" borderId="0" xfId="1" applyNumberFormat="1" applyFont="1" applyFill="1" applyBorder="1" applyAlignment="1">
      <alignment vertical="center"/>
    </xf>
    <xf numFmtId="164" fontId="27" fillId="0" borderId="0" xfId="1" applyNumberFormat="1" applyFont="1" applyFill="1" applyBorder="1" applyAlignment="1">
      <alignment horizontal="right" vertical="center"/>
    </xf>
    <xf numFmtId="164" fontId="27" fillId="0" borderId="0" xfId="1" applyNumberFormat="1" applyFont="1" applyFill="1" applyBorder="1" applyAlignment="1">
      <alignment horizontal="center" vertical="center"/>
    </xf>
    <xf numFmtId="165" fontId="29" fillId="0" borderId="0" xfId="1" applyNumberFormat="1" applyFont="1" applyFill="1" applyBorder="1" applyAlignment="1">
      <alignment horizontal="center" vertical="center"/>
    </xf>
    <xf numFmtId="41" fontId="29" fillId="0" borderId="6" xfId="1" applyNumberFormat="1" applyFont="1" applyFill="1" applyBorder="1" applyAlignment="1">
      <alignment vertical="center"/>
    </xf>
    <xf numFmtId="41" fontId="29" fillId="0" borderId="2" xfId="1" applyNumberFormat="1" applyFont="1" applyFill="1" applyBorder="1" applyAlignment="1">
      <alignment horizontal="right" vertical="center"/>
    </xf>
    <xf numFmtId="174" fontId="27" fillId="0" borderId="0" xfId="1" applyNumberFormat="1" applyFont="1" applyFill="1" applyBorder="1" applyAlignment="1">
      <alignment vertical="center"/>
    </xf>
    <xf numFmtId="174" fontId="30" fillId="0" borderId="0" xfId="1" applyNumberFormat="1" applyFont="1" applyFill="1" applyAlignment="1">
      <alignment vertical="center"/>
    </xf>
    <xf numFmtId="174" fontId="27" fillId="0" borderId="0" xfId="1" applyNumberFormat="1" applyFont="1" applyFill="1" applyAlignment="1">
      <alignment vertical="center"/>
    </xf>
    <xf numFmtId="41" fontId="15" fillId="0" borderId="0" xfId="1" applyNumberFormat="1" applyFont="1" applyFill="1" applyBorder="1" applyAlignment="1">
      <alignment horizontal="right" vertical="center"/>
    </xf>
    <xf numFmtId="166" fontId="27" fillId="0" borderId="0" xfId="1" applyNumberFormat="1" applyFont="1" applyFill="1" applyBorder="1" applyAlignment="1">
      <alignment horizontal="center" vertical="center"/>
    </xf>
    <xf numFmtId="43" fontId="27" fillId="0" borderId="6" xfId="1" applyFont="1" applyFill="1" applyBorder="1" applyAlignment="1">
      <alignment horizontal="center" vertical="center"/>
    </xf>
    <xf numFmtId="43" fontId="29" fillId="0" borderId="6" xfId="1" applyFont="1" applyFill="1" applyBorder="1" applyAlignment="1">
      <alignment horizontal="center" vertical="center"/>
    </xf>
    <xf numFmtId="43" fontId="27" fillId="0" borderId="0" xfId="1" applyFont="1" applyFill="1" applyBorder="1" applyAlignment="1">
      <alignment horizontal="center" vertical="center"/>
    </xf>
    <xf numFmtId="164" fontId="29" fillId="0" borderId="7" xfId="1" applyNumberFormat="1" applyFont="1" applyFill="1" applyBorder="1" applyAlignment="1">
      <alignment horizontal="right" vertical="center"/>
    </xf>
    <xf numFmtId="164" fontId="29" fillId="0" borderId="0" xfId="1" applyNumberFormat="1" applyFont="1" applyFill="1" applyBorder="1" applyAlignment="1">
      <alignment vertical="center"/>
    </xf>
    <xf numFmtId="164" fontId="29" fillId="0" borderId="0" xfId="1" applyNumberFormat="1" applyFont="1" applyFill="1" applyAlignment="1">
      <alignment vertical="center"/>
    </xf>
    <xf numFmtId="164" fontId="29" fillId="0" borderId="0" xfId="1" applyNumberFormat="1" applyFont="1" applyFill="1" applyBorder="1" applyAlignment="1">
      <alignment horizontal="right" vertical="center"/>
    </xf>
    <xf numFmtId="164" fontId="27" fillId="0" borderId="0" xfId="1" applyNumberFormat="1" applyFont="1" applyFill="1" applyAlignment="1">
      <alignment horizontal="right" vertical="center"/>
    </xf>
    <xf numFmtId="164" fontId="27" fillId="0" borderId="6" xfId="1" applyNumberFormat="1" applyFont="1" applyFill="1" applyBorder="1" applyAlignment="1">
      <alignment vertical="center"/>
    </xf>
    <xf numFmtId="164" fontId="27" fillId="0" borderId="6" xfId="1" applyNumberFormat="1" applyFont="1" applyFill="1" applyBorder="1" applyAlignment="1">
      <alignment horizontal="right" vertical="center"/>
    </xf>
    <xf numFmtId="164" fontId="29" fillId="0" borderId="1" xfId="1" applyNumberFormat="1" applyFont="1" applyFill="1" applyBorder="1" applyAlignment="1">
      <alignment horizontal="right" vertical="center"/>
    </xf>
    <xf numFmtId="164" fontId="29" fillId="0" borderId="0" xfId="1" applyNumberFormat="1" applyFont="1" applyFill="1" applyBorder="1" applyAlignment="1">
      <alignment horizontal="center" vertical="center"/>
    </xf>
    <xf numFmtId="164" fontId="29" fillId="0" borderId="2" xfId="1" applyNumberFormat="1" applyFont="1" applyFill="1" applyBorder="1" applyAlignment="1">
      <alignment horizontal="right" vertical="center"/>
    </xf>
    <xf numFmtId="43" fontId="27" fillId="0" borderId="0" xfId="1" applyFont="1" applyFill="1" applyAlignment="1">
      <alignment vertical="center"/>
    </xf>
    <xf numFmtId="43" fontId="30" fillId="0" borderId="0" xfId="1" applyFont="1" applyFill="1" applyBorder="1" applyAlignment="1">
      <alignment vertical="center"/>
    </xf>
    <xf numFmtId="43" fontId="27" fillId="0" borderId="0" xfId="1" applyFont="1" applyFill="1" applyBorder="1" applyAlignment="1">
      <alignment vertical="center"/>
    </xf>
    <xf numFmtId="164" fontId="29" fillId="0" borderId="6" xfId="1" applyNumberFormat="1" applyFont="1" applyFill="1" applyBorder="1" applyAlignment="1">
      <alignment vertical="center"/>
    </xf>
    <xf numFmtId="167" fontId="1" fillId="0" borderId="6" xfId="1" applyNumberFormat="1" applyFont="1" applyFill="1" applyBorder="1" applyAlignment="1">
      <alignment horizontal="center" vertical="center"/>
    </xf>
    <xf numFmtId="167" fontId="1" fillId="0" borderId="7" xfId="1" applyNumberFormat="1" applyFont="1" applyFill="1" applyBorder="1" applyAlignment="1">
      <alignment horizontal="center" vertical="center"/>
    </xf>
    <xf numFmtId="164" fontId="16" fillId="0" borderId="7" xfId="1" applyNumberFormat="1" applyFont="1" applyFill="1" applyBorder="1" applyAlignment="1">
      <alignment vertical="center"/>
    </xf>
    <xf numFmtId="0" fontId="16" fillId="0" borderId="0" xfId="22" applyFont="1" applyAlignment="1">
      <alignment vertical="center"/>
    </xf>
    <xf numFmtId="0" fontId="16" fillId="0" borderId="0" xfId="36" applyFont="1" applyFill="1" applyAlignment="1">
      <alignment vertical="top"/>
    </xf>
    <xf numFmtId="174" fontId="27" fillId="0" borderId="8" xfId="1" applyNumberFormat="1" applyFont="1" applyFill="1" applyBorder="1" applyAlignment="1">
      <alignment vertical="center"/>
    </xf>
    <xf numFmtId="43" fontId="30" fillId="0" borderId="0" xfId="1" applyFont="1" applyFill="1" applyAlignment="1">
      <alignment vertical="center"/>
    </xf>
    <xf numFmtId="0" fontId="16" fillId="0" borderId="0" xfId="36" applyFont="1" applyFill="1" applyAlignment="1">
      <alignment horizontal="center" vertical="center"/>
    </xf>
    <xf numFmtId="41" fontId="16" fillId="0" borderId="0" xfId="36" applyNumberFormat="1" applyFont="1" applyFill="1" applyAlignment="1">
      <alignment horizontal="right" vertical="center"/>
    </xf>
    <xf numFmtId="0" fontId="4" fillId="0" borderId="0" xfId="23" applyFill="1"/>
    <xf numFmtId="43" fontId="27" fillId="0" borderId="8" xfId="1" applyNumberFormat="1" applyFont="1" applyFill="1" applyBorder="1" applyAlignment="1">
      <alignment vertical="center"/>
    </xf>
    <xf numFmtId="43" fontId="29" fillId="0" borderId="6" xfId="1" applyNumberFormat="1" applyFont="1" applyFill="1" applyBorder="1" applyAlignment="1">
      <alignment horizontal="center" vertical="center"/>
    </xf>
    <xf numFmtId="43" fontId="27" fillId="0" borderId="6" xfId="1" applyNumberFormat="1" applyFont="1" applyFill="1" applyBorder="1" applyAlignment="1">
      <alignment horizontal="center" vertical="center"/>
    </xf>
    <xf numFmtId="0" fontId="16" fillId="0" borderId="0" xfId="17" applyFont="1" applyFill="1" applyAlignment="1">
      <alignment horizontal="left"/>
    </xf>
    <xf numFmtId="0" fontId="17" fillId="0" borderId="0" xfId="17" applyFont="1" applyFill="1" applyAlignment="1">
      <alignment horizontal="center" vertical="center"/>
    </xf>
    <xf numFmtId="0" fontId="16" fillId="0" borderId="0" xfId="17" applyFont="1" applyFill="1" applyAlignment="1">
      <alignment horizontal="center" vertical="center"/>
    </xf>
    <xf numFmtId="0" fontId="15" fillId="0" borderId="0" xfId="17" applyFont="1" applyFill="1" applyAlignment="1">
      <alignment vertical="top"/>
    </xf>
    <xf numFmtId="0" fontId="18" fillId="0" borderId="0" xfId="17" applyFont="1" applyFill="1" applyAlignment="1">
      <alignment horizontal="center" vertical="center"/>
    </xf>
    <xf numFmtId="0" fontId="16" fillId="0" borderId="0" xfId="17" applyFont="1" applyFill="1" applyAlignment="1">
      <alignment horizontal="left" vertical="center" indent="4"/>
    </xf>
    <xf numFmtId="0" fontId="18" fillId="0" borderId="0" xfId="17" applyFont="1" applyFill="1" applyAlignment="1">
      <alignment vertical="center"/>
    </xf>
    <xf numFmtId="0" fontId="16" fillId="0" borderId="0" xfId="17" applyFont="1" applyFill="1" applyAlignment="1">
      <alignment horizontal="left" vertical="top"/>
    </xf>
    <xf numFmtId="0" fontId="17" fillId="0" borderId="0" xfId="17" applyFont="1" applyFill="1" applyAlignment="1">
      <alignment horizontal="center" vertical="top"/>
    </xf>
    <xf numFmtId="0" fontId="17" fillId="0" borderId="0" xfId="22" applyFont="1" applyFill="1" applyAlignment="1">
      <alignment horizontal="center" vertical="center"/>
    </xf>
    <xf numFmtId="0" fontId="15" fillId="0" borderId="0" xfId="17" applyFont="1" applyFill="1" applyAlignment="1">
      <alignment vertical="center"/>
    </xf>
    <xf numFmtId="164" fontId="16" fillId="0" borderId="0" xfId="17" applyNumberFormat="1" applyFont="1" applyFill="1" applyAlignment="1">
      <alignment vertical="center"/>
    </xf>
    <xf numFmtId="0" fontId="13" fillId="0" borderId="0" xfId="17" applyFont="1" applyFill="1" applyAlignment="1">
      <alignment vertical="center"/>
    </xf>
    <xf numFmtId="0" fontId="14" fillId="0" borderId="0" xfId="17" applyFont="1" applyFill="1" applyAlignment="1">
      <alignment vertical="center"/>
    </xf>
    <xf numFmtId="0" fontId="16" fillId="0" borderId="0" xfId="17" applyFont="1" applyFill="1" applyAlignment="1">
      <alignment vertical="center"/>
    </xf>
    <xf numFmtId="0" fontId="27" fillId="0" borderId="0" xfId="17" applyFont="1" applyFill="1" applyAlignment="1">
      <alignment horizontal="center" vertical="center"/>
    </xf>
    <xf numFmtId="37" fontId="16" fillId="0" borderId="0" xfId="17" applyNumberFormat="1" applyFont="1" applyFill="1" applyAlignment="1">
      <alignment vertical="center"/>
    </xf>
    <xf numFmtId="0" fontId="16" fillId="0" borderId="0" xfId="22" applyFont="1" applyFill="1" applyAlignment="1">
      <alignment vertical="top"/>
    </xf>
    <xf numFmtId="43" fontId="0" fillId="0" borderId="0" xfId="1" applyFont="1" applyFill="1"/>
    <xf numFmtId="37" fontId="16" fillId="0" borderId="0" xfId="17" applyNumberFormat="1" applyFont="1" applyFill="1" applyAlignment="1">
      <alignment horizontal="right" vertical="center"/>
    </xf>
    <xf numFmtId="167" fontId="16" fillId="0" borderId="6" xfId="17" applyNumberFormat="1" applyFont="1" applyFill="1" applyBorder="1" applyAlignment="1">
      <alignment horizontal="right" vertical="center"/>
    </xf>
    <xf numFmtId="0" fontId="16" fillId="0" borderId="0" xfId="17" applyFont="1" applyFill="1" applyAlignment="1">
      <alignment horizontal="left" vertical="center" indent="2"/>
    </xf>
    <xf numFmtId="43" fontId="17" fillId="0" borderId="0" xfId="1" applyFont="1" applyFill="1" applyAlignment="1">
      <alignment horizontal="center" vertical="center"/>
    </xf>
    <xf numFmtId="0" fontId="31" fillId="0" borderId="0" xfId="0" applyFont="1" applyAlignment="1">
      <alignment horizontal="center" vertical="center"/>
    </xf>
    <xf numFmtId="0" fontId="10" fillId="0" borderId="0" xfId="22" applyFont="1" applyAlignment="1">
      <alignment vertical="center"/>
    </xf>
    <xf numFmtId="41" fontId="16" fillId="0" borderId="1" xfId="36" applyNumberFormat="1" applyFont="1" applyBorder="1" applyAlignment="1">
      <alignment horizontal="right" vertical="center"/>
    </xf>
    <xf numFmtId="164" fontId="29" fillId="0" borderId="7" xfId="1" applyNumberFormat="1" applyFont="1" applyFill="1" applyBorder="1" applyAlignment="1">
      <alignment horizontal="center" vertical="center"/>
    </xf>
    <xf numFmtId="164" fontId="29" fillId="0" borderId="6" xfId="1" applyNumberFormat="1" applyFont="1" applyFill="1" applyBorder="1" applyAlignment="1">
      <alignment horizontal="center" vertical="center"/>
    </xf>
    <xf numFmtId="164" fontId="29" fillId="0" borderId="2" xfId="1" applyNumberFormat="1" applyFont="1" applyFill="1" applyBorder="1" applyAlignment="1">
      <alignment horizontal="center" vertical="center"/>
    </xf>
    <xf numFmtId="164" fontId="16" fillId="0" borderId="1" xfId="1" applyNumberFormat="1" applyFont="1" applyFill="1" applyBorder="1" applyAlignment="1">
      <alignment vertical="center"/>
    </xf>
    <xf numFmtId="43" fontId="27" fillId="0" borderId="0" xfId="1" applyNumberFormat="1" applyFont="1" applyFill="1" applyBorder="1" applyAlignment="1">
      <alignment horizontal="center" vertical="center"/>
    </xf>
    <xf numFmtId="41" fontId="27" fillId="0" borderId="0" xfId="1" applyNumberFormat="1" applyFont="1" applyFill="1" applyBorder="1" applyAlignment="1">
      <alignment horizontal="center" vertical="center"/>
    </xf>
    <xf numFmtId="0" fontId="13" fillId="0" borderId="0" xfId="17" applyFont="1" applyFill="1" applyAlignment="1"/>
    <xf numFmtId="0" fontId="28" fillId="0" borderId="0" xfId="0" applyFont="1" applyFill="1" applyAlignment="1">
      <alignment vertical="center"/>
    </xf>
    <xf numFmtId="0" fontId="34" fillId="0" borderId="0" xfId="0" applyFont="1" applyFill="1" applyAlignment="1"/>
    <xf numFmtId="0" fontId="34" fillId="0" borderId="0" xfId="0" applyFont="1" applyFill="1" applyAlignment="1">
      <alignment vertical="center"/>
    </xf>
    <xf numFmtId="0" fontId="29" fillId="0" borderId="0" xfId="0" applyFont="1" applyFill="1" applyAlignment="1"/>
    <xf numFmtId="0" fontId="27" fillId="0" borderId="0" xfId="0" applyFont="1" applyFill="1" applyAlignment="1">
      <alignment vertical="center"/>
    </xf>
    <xf numFmtId="0" fontId="31" fillId="0" borderId="0" xfId="0" applyFont="1" applyFill="1" applyAlignment="1">
      <alignment horizontal="center" vertical="center"/>
    </xf>
    <xf numFmtId="0" fontId="27" fillId="0" borderId="0" xfId="0" applyFont="1" applyFill="1" applyAlignment="1">
      <alignment horizontal="center" vertical="center"/>
    </xf>
    <xf numFmtId="0" fontId="31" fillId="0" borderId="0" xfId="0" applyFont="1" applyFill="1" applyAlignment="1">
      <alignment vertical="center"/>
    </xf>
    <xf numFmtId="0" fontId="32" fillId="0" borderId="0" xfId="0" applyFont="1" applyFill="1" applyAlignment="1"/>
    <xf numFmtId="37" fontId="27" fillId="0" borderId="0" xfId="0" applyNumberFormat="1" applyFont="1" applyFill="1" applyAlignment="1">
      <alignment vertical="center"/>
    </xf>
    <xf numFmtId="0" fontId="26" fillId="0" borderId="0" xfId="0" applyFont="1" applyFill="1" applyAlignment="1">
      <alignment vertical="center"/>
    </xf>
    <xf numFmtId="0" fontId="27" fillId="0" borderId="0" xfId="17" applyFont="1" applyFill="1" applyAlignment="1"/>
    <xf numFmtId="0" fontId="27" fillId="0" borderId="0" xfId="0" applyFont="1" applyFill="1" applyAlignment="1"/>
    <xf numFmtId="0" fontId="27" fillId="0" borderId="0" xfId="0" applyFont="1" applyFill="1" applyAlignment="1">
      <alignment vertical="top"/>
    </xf>
    <xf numFmtId="0" fontId="31" fillId="0" borderId="0" xfId="17" applyFont="1" applyFill="1" applyAlignment="1">
      <alignment horizontal="center" vertical="center"/>
    </xf>
    <xf numFmtId="0" fontId="27" fillId="0" borderId="0" xfId="0" applyFont="1" applyFill="1" applyAlignment="1">
      <alignment horizontal="left" vertical="center" indent="4"/>
    </xf>
    <xf numFmtId="0" fontId="29" fillId="0" borderId="0" xfId="17" applyFont="1" applyFill="1" applyAlignment="1"/>
    <xf numFmtId="0" fontId="29" fillId="0" borderId="0" xfId="17" applyFont="1" applyFill="1" applyAlignment="1">
      <alignment vertical="center"/>
    </xf>
    <xf numFmtId="0" fontId="29" fillId="0" borderId="0" xfId="0" applyFont="1" applyFill="1" applyAlignment="1">
      <alignment horizontal="center" vertical="center"/>
    </xf>
    <xf numFmtId="0" fontId="29" fillId="0" borderId="0" xfId="0" applyFont="1" applyFill="1" applyAlignment="1">
      <alignment vertical="center"/>
    </xf>
    <xf numFmtId="164" fontId="29" fillId="0" borderId="7" xfId="0" applyNumberFormat="1" applyFont="1" applyFill="1" applyBorder="1" applyAlignment="1">
      <alignment vertical="center"/>
    </xf>
    <xf numFmtId="164" fontId="27" fillId="0" borderId="0" xfId="0" applyNumberFormat="1" applyFont="1" applyFill="1" applyAlignment="1">
      <alignment vertical="center"/>
    </xf>
    <xf numFmtId="0" fontId="32" fillId="0" borderId="0" xfId="17" applyFont="1" applyFill="1" applyAlignment="1"/>
    <xf numFmtId="0" fontId="29" fillId="0" borderId="0" xfId="0" applyFont="1" applyFill="1" applyAlignment="1">
      <alignment horizontal="left" vertical="center" indent="4"/>
    </xf>
    <xf numFmtId="0" fontId="16" fillId="0" borderId="0" xfId="17" applyFont="1" applyFill="1" applyAlignment="1"/>
    <xf numFmtId="0" fontId="16" fillId="0" borderId="0" xfId="0" applyFont="1" applyFill="1" applyAlignment="1">
      <alignment horizontal="left" vertical="center" indent="4"/>
    </xf>
    <xf numFmtId="0" fontId="16" fillId="0" borderId="0" xfId="0" applyFont="1" applyFill="1" applyAlignment="1">
      <alignment horizontal="center" vertical="center"/>
    </xf>
    <xf numFmtId="165" fontId="16" fillId="0" borderId="0" xfId="1" applyNumberFormat="1" applyFont="1" applyFill="1" applyBorder="1" applyAlignment="1">
      <alignment horizontal="center" vertical="center"/>
    </xf>
    <xf numFmtId="43" fontId="16" fillId="0" borderId="0" xfId="1" applyFont="1" applyFill="1" applyBorder="1" applyAlignment="1">
      <alignment horizontal="center" vertical="center"/>
    </xf>
    <xf numFmtId="43" fontId="16" fillId="0" borderId="6" xfId="1" applyFont="1" applyFill="1" applyBorder="1" applyAlignment="1">
      <alignment horizontal="center" vertical="center"/>
    </xf>
    <xf numFmtId="0" fontId="29" fillId="0" borderId="0" xfId="0" applyFont="1" applyFill="1" applyAlignment="1">
      <alignment wrapText="1"/>
    </xf>
    <xf numFmtId="0" fontId="29" fillId="0" borderId="0" xfId="0" applyFont="1" applyFill="1" applyAlignment="1">
      <alignment horizontal="left" vertical="center"/>
    </xf>
    <xf numFmtId="0" fontId="27" fillId="0" borderId="0" xfId="0" applyFont="1" applyFill="1" applyAlignment="1">
      <alignment horizontal="left" vertical="center"/>
    </xf>
    <xf numFmtId="0" fontId="36" fillId="0" borderId="0" xfId="0" applyFont="1" applyFill="1" applyAlignment="1"/>
    <xf numFmtId="0" fontId="36" fillId="0" borderId="0" xfId="0" applyFont="1" applyFill="1" applyAlignment="1">
      <alignment horizontal="left" vertical="center"/>
    </xf>
    <xf numFmtId="0" fontId="26" fillId="0" borderId="0" xfId="17" applyFont="1" applyFill="1" applyAlignment="1">
      <alignment horizontal="center" vertical="center"/>
    </xf>
    <xf numFmtId="37" fontId="26" fillId="0" borderId="0" xfId="0" applyNumberFormat="1" applyFont="1" applyFill="1" applyAlignment="1">
      <alignment vertical="center"/>
    </xf>
    <xf numFmtId="37" fontId="37" fillId="0" borderId="0" xfId="0" applyNumberFormat="1" applyFont="1" applyFill="1" applyAlignment="1">
      <alignment vertical="center"/>
    </xf>
    <xf numFmtId="0" fontId="32" fillId="0" borderId="0" xfId="0" applyFont="1" applyFill="1" applyAlignment="1">
      <alignment vertical="center"/>
    </xf>
    <xf numFmtId="0" fontId="26" fillId="0" borderId="0" xfId="0" applyFont="1" applyFill="1" applyAlignment="1"/>
    <xf numFmtId="0" fontId="33" fillId="0" borderId="0" xfId="0" applyFont="1" applyFill="1" applyAlignment="1">
      <alignment vertical="center"/>
    </xf>
    <xf numFmtId="0" fontId="1" fillId="0" borderId="0" xfId="17" applyFont="1" applyFill="1" applyAlignment="1">
      <alignment vertical="center"/>
    </xf>
    <xf numFmtId="0" fontId="0" fillId="0" borderId="0" xfId="0" applyFill="1"/>
    <xf numFmtId="0" fontId="27" fillId="0" borderId="0" xfId="17" applyFont="1" applyFill="1" applyAlignment="1">
      <alignment vertical="center"/>
    </xf>
    <xf numFmtId="164" fontId="27" fillId="0" borderId="6" xfId="0" applyNumberFormat="1" applyFont="1" applyFill="1" applyBorder="1" applyAlignment="1">
      <alignment vertical="center"/>
    </xf>
    <xf numFmtId="0" fontId="27" fillId="0" borderId="0" xfId="0" applyFont="1" applyFill="1" applyBorder="1" applyAlignment="1">
      <alignment vertical="center"/>
    </xf>
    <xf numFmtId="0" fontId="29" fillId="0" borderId="0" xfId="0" applyFont="1" applyFill="1" applyBorder="1" applyAlignment="1">
      <alignment vertical="center"/>
    </xf>
    <xf numFmtId="41" fontId="29" fillId="0" borderId="6" xfId="0" applyNumberFormat="1" applyFont="1" applyFill="1" applyBorder="1" applyAlignment="1">
      <alignment vertical="center"/>
    </xf>
    <xf numFmtId="0" fontId="36" fillId="0" borderId="0" xfId="0" applyFont="1" applyFill="1" applyAlignment="1">
      <alignment vertical="center"/>
    </xf>
    <xf numFmtId="41" fontId="26" fillId="0" borderId="0" xfId="0" applyNumberFormat="1" applyFont="1" applyFill="1" applyAlignment="1">
      <alignment horizontal="right" vertical="center"/>
    </xf>
    <xf numFmtId="41" fontId="26" fillId="0" borderId="0" xfId="0" applyNumberFormat="1" applyFont="1" applyFill="1" applyAlignment="1">
      <alignment vertical="center"/>
    </xf>
    <xf numFmtId="41" fontId="37" fillId="0" borderId="0" xfId="0" applyNumberFormat="1" applyFont="1" applyFill="1" applyAlignment="1">
      <alignment vertical="center"/>
    </xf>
    <xf numFmtId="0" fontId="15" fillId="0" borderId="0" xfId="17" applyFont="1" applyFill="1" applyAlignment="1">
      <alignment horizontal="center" vertical="center"/>
    </xf>
    <xf numFmtId="0" fontId="16" fillId="0" borderId="0" xfId="17" applyFont="1" applyFill="1" applyAlignment="1">
      <alignment horizontal="left" vertical="center"/>
    </xf>
    <xf numFmtId="0" fontId="13" fillId="0" borderId="0" xfId="17" applyFont="1" applyFill="1" applyAlignment="1">
      <alignment horizontal="left" vertical="center"/>
    </xf>
    <xf numFmtId="0" fontId="29" fillId="0" borderId="0" xfId="0" applyFont="1" applyFill="1" applyAlignment="1">
      <alignment horizontal="center" vertical="center"/>
    </xf>
    <xf numFmtId="0" fontId="31" fillId="0" borderId="0" xfId="0" applyFont="1" applyFill="1" applyAlignment="1">
      <alignment horizontal="center" vertical="center"/>
    </xf>
    <xf numFmtId="0" fontId="29" fillId="0" borderId="0" xfId="0" applyFont="1" applyFill="1" applyAlignment="1">
      <alignment horizontal="left" vertical="center"/>
    </xf>
    <xf numFmtId="164" fontId="16" fillId="0" borderId="0" xfId="1" applyNumberFormat="1" applyFont="1" applyFill="1" applyAlignment="1">
      <alignment horizontal="left" vertical="center" indent="1"/>
    </xf>
    <xf numFmtId="0" fontId="17" fillId="0" borderId="0" xfId="17" applyFont="1" applyFill="1" applyAlignment="1">
      <alignment vertical="center"/>
    </xf>
    <xf numFmtId="0" fontId="16" fillId="0" borderId="0" xfId="17" applyFont="1" applyFill="1" applyAlignment="1">
      <alignment horizontal="center" vertical="top"/>
    </xf>
    <xf numFmtId="175" fontId="17" fillId="0" borderId="0" xfId="38" applyNumberFormat="1" applyFont="1" applyFill="1" applyAlignment="1">
      <alignment horizontal="center" vertical="center"/>
    </xf>
    <xf numFmtId="0" fontId="16" fillId="0" borderId="0" xfId="17" applyFont="1" applyFill="1" applyAlignment="1">
      <alignment horizontal="left" vertical="center" indent="1"/>
    </xf>
    <xf numFmtId="0" fontId="12" fillId="0" borderId="0" xfId="17" applyFont="1" applyFill="1" applyAlignment="1">
      <alignment vertical="center"/>
    </xf>
    <xf numFmtId="0" fontId="1" fillId="0" borderId="0" xfId="17" applyFont="1" applyFill="1" applyAlignment="1">
      <alignment horizontal="center" vertical="center"/>
    </xf>
    <xf numFmtId="0" fontId="12" fillId="0" borderId="0" xfId="17" applyFont="1" applyFill="1" applyAlignment="1">
      <alignment horizontal="center" vertical="center"/>
    </xf>
    <xf numFmtId="0" fontId="16" fillId="0" borderId="0" xfId="36" applyFont="1" applyFill="1" applyAlignment="1">
      <alignment vertical="center"/>
    </xf>
    <xf numFmtId="167" fontId="16" fillId="0" borderId="0" xfId="6" applyNumberFormat="1" applyFont="1" applyFill="1" applyAlignment="1">
      <alignment horizontal="center" vertical="center"/>
    </xf>
    <xf numFmtId="167" fontId="16" fillId="0" borderId="1" xfId="6" applyNumberFormat="1" applyFont="1" applyFill="1" applyBorder="1" applyAlignment="1">
      <alignment horizontal="center" vertical="center"/>
    </xf>
    <xf numFmtId="167" fontId="15" fillId="0" borderId="7" xfId="6" applyNumberFormat="1" applyFont="1" applyFill="1" applyBorder="1" applyAlignment="1">
      <alignment horizontal="center" vertical="center"/>
    </xf>
    <xf numFmtId="166" fontId="16" fillId="0" borderId="0" xfId="6" applyNumberFormat="1" applyFont="1" applyFill="1" applyBorder="1" applyAlignment="1">
      <alignment horizontal="center" vertical="center"/>
    </xf>
    <xf numFmtId="0" fontId="29" fillId="0" borderId="0" xfId="0" applyFont="1" applyFill="1" applyAlignment="1">
      <alignment vertical="center" wrapText="1"/>
    </xf>
    <xf numFmtId="0" fontId="29" fillId="0" borderId="0" xfId="17" applyFont="1" applyFill="1" applyAlignment="1">
      <alignment vertical="top"/>
    </xf>
    <xf numFmtId="0" fontId="29" fillId="0" borderId="0" xfId="0" applyFont="1" applyFill="1" applyAlignment="1">
      <alignment vertical="top"/>
    </xf>
    <xf numFmtId="0" fontId="31" fillId="0" borderId="0" xfId="0" applyFont="1" applyFill="1" applyAlignment="1">
      <alignment horizontal="center" vertical="center"/>
    </xf>
    <xf numFmtId="164" fontId="16" fillId="0" borderId="0" xfId="1" applyNumberFormat="1" applyFont="1" applyFill="1" applyBorder="1" applyAlignment="1">
      <alignment horizontal="center" vertical="center"/>
    </xf>
    <xf numFmtId="0" fontId="33" fillId="0" borderId="0" xfId="0" applyFont="1" applyFill="1" applyAlignment="1">
      <alignment horizontal="center" vertical="center"/>
    </xf>
    <xf numFmtId="0" fontId="31" fillId="0" borderId="0" xfId="0" applyFont="1" applyFill="1" applyAlignment="1">
      <alignment horizontal="center" vertical="center"/>
    </xf>
    <xf numFmtId="176" fontId="26" fillId="0" borderId="0" xfId="38" applyNumberFormat="1" applyFont="1" applyFill="1" applyAlignment="1">
      <alignment vertical="center"/>
    </xf>
    <xf numFmtId="41" fontId="16" fillId="0" borderId="1" xfId="36" applyNumberFormat="1" applyFont="1" applyFill="1" applyBorder="1" applyAlignment="1">
      <alignment horizontal="right" vertical="center"/>
    </xf>
    <xf numFmtId="41" fontId="16" fillId="0" borderId="6" xfId="36" applyNumberFormat="1" applyFont="1" applyFill="1" applyBorder="1" applyAlignment="1">
      <alignment horizontal="right" vertical="center"/>
    </xf>
    <xf numFmtId="0" fontId="15" fillId="0" borderId="0" xfId="17" applyFont="1" applyFill="1" applyAlignment="1">
      <alignment horizontal="center" vertical="center"/>
    </xf>
    <xf numFmtId="0" fontId="16" fillId="0" borderId="0" xfId="17" applyFont="1" applyFill="1" applyAlignment="1">
      <alignment horizontal="left" vertical="center"/>
    </xf>
    <xf numFmtId="0" fontId="13" fillId="0" borderId="0" xfId="17" applyFont="1" applyFill="1" applyAlignment="1">
      <alignment horizontal="left" vertical="center"/>
    </xf>
    <xf numFmtId="0" fontId="15" fillId="0" borderId="0" xfId="17" applyFont="1" applyFill="1" applyAlignment="1">
      <alignment horizontal="left" vertical="center"/>
    </xf>
    <xf numFmtId="37" fontId="17" fillId="0" borderId="0" xfId="17" applyNumberFormat="1" applyFont="1" applyFill="1" applyAlignment="1">
      <alignment horizontal="center" vertical="center"/>
    </xf>
    <xf numFmtId="0" fontId="15" fillId="0" borderId="0" xfId="17" applyFont="1" applyFill="1" applyAlignment="1">
      <alignment horizontal="right" vertical="center"/>
    </xf>
    <xf numFmtId="0" fontId="31" fillId="0" borderId="0" xfId="0" applyFont="1" applyFill="1" applyAlignment="1">
      <alignment horizontal="center" vertical="center"/>
    </xf>
    <xf numFmtId="170" fontId="16" fillId="0" borderId="0" xfId="25" applyNumberFormat="1" applyFont="1" applyFill="1" applyAlignment="1">
      <alignment horizontal="center" vertical="center"/>
    </xf>
    <xf numFmtId="0" fontId="29" fillId="0" borderId="0" xfId="0" applyFont="1" applyFill="1" applyAlignment="1">
      <alignment horizontal="center" vertical="center"/>
    </xf>
    <xf numFmtId="0" fontId="29" fillId="0" borderId="0" xfId="0" applyFont="1" applyFill="1" applyAlignment="1">
      <alignment horizontal="left" vertical="center"/>
    </xf>
    <xf numFmtId="41" fontId="12" fillId="0" borderId="0" xfId="1" applyNumberFormat="1" applyFont="1" applyFill="1" applyBorder="1" applyAlignment="1">
      <alignment horizontal="center" vertical="center"/>
    </xf>
    <xf numFmtId="0" fontId="2" fillId="0" borderId="0" xfId="22" applyFont="1" applyFill="1" applyBorder="1" applyAlignment="1">
      <alignment horizontal="center" vertical="center"/>
    </xf>
    <xf numFmtId="0" fontId="16" fillId="0" borderId="9" xfId="0" applyFont="1" applyFill="1" applyBorder="1" applyAlignment="1">
      <alignment horizontal="center" vertical="center"/>
    </xf>
    <xf numFmtId="0" fontId="1" fillId="0" borderId="6" xfId="22" applyFont="1" applyFill="1" applyBorder="1" applyAlignment="1">
      <alignment horizontal="center" vertical="center"/>
    </xf>
    <xf numFmtId="41" fontId="17" fillId="0" borderId="0" xfId="1" applyNumberFormat="1" applyFont="1" applyFill="1" applyBorder="1" applyAlignment="1">
      <alignment horizontal="center" vertical="center"/>
    </xf>
    <xf numFmtId="0" fontId="16" fillId="0" borderId="6" xfId="22" applyFont="1" applyFill="1" applyBorder="1" applyAlignment="1">
      <alignment horizontal="center" vertical="top" wrapText="1"/>
    </xf>
    <xf numFmtId="0" fontId="15" fillId="0" borderId="0" xfId="0" applyFont="1" applyFill="1" applyAlignment="1">
      <alignment horizontal="center" vertical="center"/>
    </xf>
    <xf numFmtId="170" fontId="16" fillId="0" borderId="0" xfId="25" applyNumberFormat="1" applyFont="1" applyAlignment="1">
      <alignment horizontal="center" vertical="center"/>
    </xf>
    <xf numFmtId="0" fontId="31" fillId="0" borderId="0" xfId="0" applyFont="1" applyAlignment="1">
      <alignment horizontal="center" vertical="center"/>
    </xf>
    <xf numFmtId="0" fontId="13" fillId="0" borderId="0" xfId="36" applyFont="1" applyAlignment="1">
      <alignment horizontal="left" vertical="center"/>
    </xf>
    <xf numFmtId="0" fontId="15" fillId="0" borderId="0" xfId="36" applyFont="1" applyAlignment="1">
      <alignment horizontal="center" vertical="center"/>
    </xf>
  </cellXfs>
  <cellStyles count="40">
    <cellStyle name="Comma" xfId="1" builtinId="3"/>
    <cellStyle name="Comma 2" xfId="2" xr:uid="{00000000-0005-0000-0000-000001000000}"/>
    <cellStyle name="Comma 2 2" xfId="3" xr:uid="{00000000-0005-0000-0000-000002000000}"/>
    <cellStyle name="Comma 3" xfId="4" xr:uid="{00000000-0005-0000-0000-000003000000}"/>
    <cellStyle name="Comma 3 2" xfId="5" xr:uid="{00000000-0005-0000-0000-000004000000}"/>
    <cellStyle name="Comma 4" xfId="6" xr:uid="{00000000-0005-0000-0000-000005000000}"/>
    <cellStyle name="Comma 4 2" xfId="7" xr:uid="{00000000-0005-0000-0000-000006000000}"/>
    <cellStyle name="Comma 5" xfId="8" xr:uid="{00000000-0005-0000-0000-000007000000}"/>
    <cellStyle name="Comma 6 2" xfId="9" xr:uid="{00000000-0005-0000-0000-000008000000}"/>
    <cellStyle name="Credit" xfId="10" xr:uid="{00000000-0005-0000-0000-000009000000}"/>
    <cellStyle name="Credit subtotal" xfId="11" xr:uid="{00000000-0005-0000-0000-00000A000000}"/>
    <cellStyle name="Credit Total" xfId="12" xr:uid="{00000000-0005-0000-0000-00000B000000}"/>
    <cellStyle name="Debit" xfId="13" xr:uid="{00000000-0005-0000-0000-00000C000000}"/>
    <cellStyle name="Debit subtotal" xfId="14" xr:uid="{00000000-0005-0000-0000-00000D000000}"/>
    <cellStyle name="Debit Total" xfId="15" xr:uid="{00000000-0005-0000-0000-00000E000000}"/>
    <cellStyle name="no dec" xfId="16" xr:uid="{00000000-0005-0000-0000-00000F000000}"/>
    <cellStyle name="Normal" xfId="0" builtinId="0"/>
    <cellStyle name="Normal 10" xfId="17" xr:uid="{00000000-0005-0000-0000-000011000000}"/>
    <cellStyle name="Normal 10 2" xfId="18" xr:uid="{00000000-0005-0000-0000-000012000000}"/>
    <cellStyle name="Normal 10 3" xfId="19" xr:uid="{00000000-0005-0000-0000-000013000000}"/>
    <cellStyle name="Normal 11" xfId="20" xr:uid="{00000000-0005-0000-0000-000014000000}"/>
    <cellStyle name="Normal 11 2" xfId="21" xr:uid="{00000000-0005-0000-0000-000015000000}"/>
    <cellStyle name="Normal 12" xfId="39" xr:uid="{00000000-0005-0000-0000-000016000000}"/>
    <cellStyle name="Normal 2" xfId="22" xr:uid="{00000000-0005-0000-0000-000017000000}"/>
    <cellStyle name="Normal 2 2" xfId="23" xr:uid="{00000000-0005-0000-0000-000018000000}"/>
    <cellStyle name="Normal 2 3" xfId="24" xr:uid="{00000000-0005-0000-0000-000019000000}"/>
    <cellStyle name="Normal 2 4" xfId="25" xr:uid="{00000000-0005-0000-0000-00001A000000}"/>
    <cellStyle name="Normal 3" xfId="26" xr:uid="{00000000-0005-0000-0000-00001B000000}"/>
    <cellStyle name="Normal 4" xfId="27" xr:uid="{00000000-0005-0000-0000-00001C000000}"/>
    <cellStyle name="Normal 4 2" xfId="28" xr:uid="{00000000-0005-0000-0000-00001D000000}"/>
    <cellStyle name="Normal 5" xfId="29" xr:uid="{00000000-0005-0000-0000-00001E000000}"/>
    <cellStyle name="Normal 5 2" xfId="30" xr:uid="{00000000-0005-0000-0000-00001F000000}"/>
    <cellStyle name="Normal 6" xfId="31" xr:uid="{00000000-0005-0000-0000-000020000000}"/>
    <cellStyle name="Normal 7" xfId="32" xr:uid="{00000000-0005-0000-0000-000021000000}"/>
    <cellStyle name="Normal 7 2" xfId="33" xr:uid="{00000000-0005-0000-0000-000022000000}"/>
    <cellStyle name="Normal 7 2 2" xfId="34" xr:uid="{00000000-0005-0000-0000-000023000000}"/>
    <cellStyle name="Normal 8" xfId="35" xr:uid="{00000000-0005-0000-0000-000024000000}"/>
    <cellStyle name="Normal 8 2" xfId="36" xr:uid="{00000000-0005-0000-0000-000025000000}"/>
    <cellStyle name="Normal 9" xfId="37" xr:uid="{00000000-0005-0000-0000-000026000000}"/>
    <cellStyle name="Percent" xfId="38" builtinId="5"/>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3"/>
  <sheetViews>
    <sheetView topLeftCell="A64" zoomScale="80" zoomScaleNormal="80" zoomScaleSheetLayoutView="80" workbookViewId="0">
      <selection activeCell="H91" sqref="H91"/>
    </sheetView>
  </sheetViews>
  <sheetFormatPr defaultColWidth="10.6640625" defaultRowHeight="22" customHeight="1"/>
  <cols>
    <col min="1" max="1" width="59.109375" style="324" customWidth="1"/>
    <col min="2" max="2" width="12.109375" style="348" customWidth="1"/>
    <col min="3" max="3" width="2.33203125" style="347" customWidth="1"/>
    <col min="4" max="4" width="15.109375" style="324" customWidth="1"/>
    <col min="5" max="5" width="2.33203125" style="324" customWidth="1"/>
    <col min="6" max="6" width="15.109375" style="324" customWidth="1"/>
    <col min="7" max="7" width="2.33203125" style="324" customWidth="1"/>
    <col min="8" max="8" width="15.109375" style="324" customWidth="1"/>
    <col min="9" max="9" width="2.33203125" style="324" customWidth="1"/>
    <col min="10" max="10" width="14.6640625" style="324" customWidth="1"/>
    <col min="11" max="16384" width="10.6640625" style="324"/>
  </cols>
  <sheetData>
    <row r="1" spans="1:10" s="263" customFormat="1" ht="22" customHeight="1">
      <c r="A1" s="262" t="s">
        <v>133</v>
      </c>
    </row>
    <row r="2" spans="1:10" s="263" customFormat="1" ht="22" customHeight="1">
      <c r="A2" s="366" t="s">
        <v>132</v>
      </c>
      <c r="B2" s="366"/>
      <c r="C2" s="366"/>
      <c r="D2" s="366"/>
      <c r="E2" s="366"/>
      <c r="F2" s="366"/>
      <c r="G2" s="366"/>
      <c r="H2" s="366"/>
      <c r="I2" s="366"/>
      <c r="J2" s="366"/>
    </row>
    <row r="3" spans="1:10" s="263" customFormat="1" ht="22" customHeight="1">
      <c r="A3" s="366" t="s">
        <v>0</v>
      </c>
      <c r="B3" s="366"/>
      <c r="C3" s="366"/>
      <c r="D3" s="366"/>
      <c r="E3" s="366"/>
      <c r="F3" s="366"/>
      <c r="G3" s="366"/>
      <c r="H3" s="366"/>
      <c r="I3" s="366"/>
      <c r="J3" s="366"/>
    </row>
    <row r="4" spans="1:10" s="264" customFormat="1" ht="22" customHeight="1">
      <c r="A4" s="367"/>
      <c r="B4" s="367"/>
      <c r="C4" s="367"/>
      <c r="D4" s="367"/>
      <c r="E4" s="367"/>
      <c r="F4" s="367"/>
      <c r="G4" s="367"/>
      <c r="H4" s="367"/>
      <c r="I4" s="367"/>
      <c r="J4" s="367"/>
    </row>
    <row r="5" spans="1:10" s="264" customFormat="1" ht="22" customHeight="1">
      <c r="A5" s="260"/>
      <c r="B5" s="342"/>
      <c r="C5" s="252"/>
      <c r="D5" s="364" t="s">
        <v>1</v>
      </c>
      <c r="E5" s="364"/>
      <c r="F5" s="364"/>
      <c r="H5" s="364" t="s">
        <v>2</v>
      </c>
      <c r="I5" s="364"/>
      <c r="J5" s="364"/>
    </row>
    <row r="6" spans="1:10" s="264" customFormat="1" ht="22" customHeight="1">
      <c r="A6" s="260"/>
      <c r="B6" s="251"/>
      <c r="C6" s="252"/>
      <c r="D6" s="265" t="s">
        <v>136</v>
      </c>
      <c r="E6" s="265"/>
      <c r="F6" s="265" t="s">
        <v>3</v>
      </c>
      <c r="H6" s="265" t="s">
        <v>136</v>
      </c>
      <c r="I6" s="265"/>
      <c r="J6" s="265" t="s">
        <v>3</v>
      </c>
    </row>
    <row r="7" spans="1:10" s="264" customFormat="1" ht="22" customHeight="1">
      <c r="A7" s="337" t="s">
        <v>4</v>
      </c>
      <c r="B7" s="251" t="s">
        <v>5</v>
      </c>
      <c r="C7" s="252"/>
      <c r="D7" s="252">
        <v>2565</v>
      </c>
      <c r="E7" s="252"/>
      <c r="F7" s="252">
        <v>2564</v>
      </c>
      <c r="H7" s="252">
        <v>2565</v>
      </c>
      <c r="I7" s="252"/>
      <c r="J7" s="252">
        <v>2564</v>
      </c>
    </row>
    <row r="8" spans="1:10" s="264" customFormat="1" ht="22" customHeight="1">
      <c r="D8" s="252" t="s">
        <v>106</v>
      </c>
      <c r="H8" s="252" t="s">
        <v>106</v>
      </c>
    </row>
    <row r="9" spans="1:10" s="264" customFormat="1" ht="22" customHeight="1">
      <c r="B9" s="254"/>
      <c r="C9" s="260"/>
      <c r="D9" s="368" t="s">
        <v>6</v>
      </c>
      <c r="E9" s="368"/>
      <c r="F9" s="368"/>
      <c r="G9" s="368"/>
      <c r="H9" s="368"/>
      <c r="I9" s="368"/>
      <c r="J9" s="368"/>
    </row>
    <row r="10" spans="1:10" s="264" customFormat="1" ht="22" customHeight="1">
      <c r="A10" s="256" t="s">
        <v>7</v>
      </c>
      <c r="B10" s="251"/>
      <c r="C10" s="252"/>
      <c r="D10" s="266"/>
      <c r="E10" s="266"/>
      <c r="F10" s="266"/>
      <c r="G10" s="266"/>
      <c r="H10" s="266"/>
      <c r="I10" s="266"/>
      <c r="J10" s="266"/>
    </row>
    <row r="11" spans="1:10" s="264" customFormat="1" ht="22" customHeight="1">
      <c r="A11" s="264" t="s">
        <v>8</v>
      </c>
      <c r="B11" s="251"/>
      <c r="C11" s="252"/>
      <c r="D11" s="266">
        <v>325765</v>
      </c>
      <c r="E11" s="24"/>
      <c r="F11" s="24">
        <v>197259</v>
      </c>
      <c r="G11" s="24"/>
      <c r="H11" s="24">
        <v>317661</v>
      </c>
      <c r="I11" s="24"/>
      <c r="J11" s="24">
        <v>8476</v>
      </c>
    </row>
    <row r="12" spans="1:10" s="264" customFormat="1" ht="22" customHeight="1">
      <c r="A12" s="102" t="s">
        <v>9</v>
      </c>
      <c r="B12" s="251"/>
      <c r="C12" s="252"/>
      <c r="D12" s="24"/>
      <c r="E12" s="24"/>
      <c r="F12" s="24"/>
      <c r="G12" s="24"/>
      <c r="H12" s="24"/>
      <c r="I12" s="24"/>
      <c r="J12" s="24"/>
    </row>
    <row r="13" spans="1:10" s="264" customFormat="1" ht="22" customHeight="1">
      <c r="A13" s="102" t="s">
        <v>10</v>
      </c>
      <c r="B13" s="251">
        <v>3</v>
      </c>
      <c r="C13" s="252"/>
      <c r="D13" s="24">
        <v>219</v>
      </c>
      <c r="E13" s="25"/>
      <c r="F13" s="24">
        <v>1503</v>
      </c>
      <c r="G13" s="25"/>
      <c r="H13" s="25">
        <v>219</v>
      </c>
      <c r="I13" s="25"/>
      <c r="J13" s="25">
        <v>264</v>
      </c>
    </row>
    <row r="14" spans="1:10" s="264" customFormat="1" ht="22" customHeight="1">
      <c r="A14" s="102" t="s">
        <v>11</v>
      </c>
      <c r="B14" s="251"/>
      <c r="C14" s="252"/>
      <c r="D14" s="25">
        <v>0</v>
      </c>
      <c r="E14" s="25"/>
      <c r="F14" s="25">
        <v>6515</v>
      </c>
      <c r="G14" s="25"/>
      <c r="H14" s="25">
        <v>0</v>
      </c>
      <c r="I14" s="25"/>
      <c r="J14" s="25">
        <v>664</v>
      </c>
    </row>
    <row r="15" spans="1:10" s="264" customFormat="1" ht="22" customHeight="1">
      <c r="A15" s="250" t="s">
        <v>12</v>
      </c>
      <c r="B15" s="251"/>
      <c r="C15" s="252"/>
      <c r="D15" s="26">
        <f>SUM(D13:D14)</f>
        <v>219</v>
      </c>
      <c r="E15" s="24"/>
      <c r="F15" s="26">
        <f>SUM(F13:F14)</f>
        <v>8018</v>
      </c>
      <c r="G15" s="24"/>
      <c r="H15" s="26">
        <f>SUM(H13:H14)</f>
        <v>219</v>
      </c>
      <c r="I15" s="24"/>
      <c r="J15" s="26">
        <f>SUM(J13:J14)</f>
        <v>928</v>
      </c>
    </row>
    <row r="16" spans="1:10" s="264" customFormat="1" ht="22" customHeight="1">
      <c r="A16" s="102" t="s">
        <v>13</v>
      </c>
      <c r="B16" s="251">
        <v>3</v>
      </c>
      <c r="C16" s="252"/>
      <c r="D16" s="24">
        <v>18428</v>
      </c>
      <c r="E16" s="24"/>
      <c r="F16" s="24">
        <v>32184</v>
      </c>
      <c r="G16" s="24"/>
      <c r="H16" s="25">
        <v>18160</v>
      </c>
      <c r="I16" s="24"/>
      <c r="J16" s="25">
        <v>32180</v>
      </c>
    </row>
    <row r="17" spans="1:10" s="264" customFormat="1" ht="22" customHeight="1">
      <c r="A17" s="102" t="s">
        <v>14</v>
      </c>
      <c r="B17" s="251">
        <v>3</v>
      </c>
      <c r="C17" s="252"/>
      <c r="D17" s="25">
        <v>736513</v>
      </c>
      <c r="E17" s="25"/>
      <c r="F17" s="25">
        <v>395028</v>
      </c>
      <c r="G17" s="25"/>
      <c r="H17" s="25">
        <v>736513</v>
      </c>
      <c r="I17" s="25"/>
      <c r="J17" s="25">
        <v>395895</v>
      </c>
    </row>
    <row r="18" spans="1:10" s="264" customFormat="1" ht="22" customHeight="1">
      <c r="A18" s="102" t="s">
        <v>217</v>
      </c>
      <c r="B18" s="251">
        <v>4</v>
      </c>
      <c r="C18" s="252"/>
      <c r="D18" s="25">
        <v>73800</v>
      </c>
      <c r="E18" s="24"/>
      <c r="F18" s="25">
        <v>100000</v>
      </c>
      <c r="G18" s="24"/>
      <c r="H18" s="25">
        <v>73800</v>
      </c>
      <c r="I18" s="24"/>
      <c r="J18" s="25">
        <v>100000</v>
      </c>
    </row>
    <row r="19" spans="1:10" s="102" customFormat="1" ht="22" customHeight="1">
      <c r="A19" s="257" t="s">
        <v>119</v>
      </c>
      <c r="B19" s="258">
        <v>12</v>
      </c>
      <c r="C19" s="343"/>
      <c r="D19" s="35">
        <v>352195</v>
      </c>
      <c r="E19" s="35"/>
      <c r="F19" s="35">
        <v>363226</v>
      </c>
      <c r="G19" s="35"/>
      <c r="H19" s="35">
        <v>352195</v>
      </c>
      <c r="I19" s="35"/>
      <c r="J19" s="35">
        <v>237803</v>
      </c>
    </row>
    <row r="20" spans="1:10" s="264" customFormat="1" ht="22" customHeight="1">
      <c r="A20" s="102" t="s">
        <v>15</v>
      </c>
      <c r="B20" s="251">
        <v>12</v>
      </c>
      <c r="C20" s="252"/>
      <c r="D20" s="24">
        <v>0</v>
      </c>
      <c r="E20" s="25"/>
      <c r="F20" s="25">
        <v>475000</v>
      </c>
      <c r="G20" s="25"/>
      <c r="H20" s="25">
        <v>0</v>
      </c>
      <c r="I20" s="25"/>
      <c r="J20" s="25">
        <v>475000</v>
      </c>
    </row>
    <row r="21" spans="1:10" s="264" customFormat="1" ht="22" customHeight="1">
      <c r="A21" s="102" t="s">
        <v>16</v>
      </c>
      <c r="B21" s="251"/>
      <c r="C21" s="252"/>
      <c r="D21" s="25">
        <v>26323</v>
      </c>
      <c r="E21" s="25"/>
      <c r="F21" s="25">
        <v>33676</v>
      </c>
      <c r="G21" s="25"/>
      <c r="H21" s="25">
        <v>26313</v>
      </c>
      <c r="I21" s="25"/>
      <c r="J21" s="25">
        <v>25302</v>
      </c>
    </row>
    <row r="22" spans="1:10" s="260" customFormat="1" ht="22" customHeight="1">
      <c r="A22" s="253" t="s">
        <v>17</v>
      </c>
      <c r="B22" s="254"/>
      <c r="C22" s="335"/>
      <c r="D22" s="88">
        <f>SUM(D11,D15:D21)</f>
        <v>1533243</v>
      </c>
      <c r="E22" s="89"/>
      <c r="F22" s="88">
        <f>SUM(F11,F15:F21)</f>
        <v>1604391</v>
      </c>
      <c r="G22" s="89"/>
      <c r="H22" s="88">
        <f>SUM(H11,H15:H21)</f>
        <v>1524861</v>
      </c>
      <c r="I22" s="89"/>
      <c r="J22" s="88">
        <f>SUM(J11,J15:J21)</f>
        <v>1275584</v>
      </c>
    </row>
    <row r="23" spans="1:10" s="264" customFormat="1" ht="22" customHeight="1">
      <c r="A23" s="255"/>
      <c r="B23" s="251"/>
      <c r="C23" s="252"/>
      <c r="D23" s="25"/>
      <c r="E23" s="24"/>
      <c r="F23" s="25"/>
      <c r="G23" s="24"/>
      <c r="H23" s="25"/>
      <c r="I23" s="24"/>
      <c r="J23" s="25"/>
    </row>
    <row r="24" spans="1:10" s="264" customFormat="1" ht="22" customHeight="1">
      <c r="A24" s="256" t="s">
        <v>18</v>
      </c>
      <c r="B24" s="251"/>
      <c r="C24" s="252"/>
      <c r="D24" s="28"/>
      <c r="E24" s="28"/>
      <c r="F24" s="28"/>
      <c r="G24" s="28"/>
      <c r="H24" s="28"/>
      <c r="I24" s="28"/>
      <c r="J24" s="28"/>
    </row>
    <row r="25" spans="1:10" s="264" customFormat="1" ht="22" customHeight="1">
      <c r="A25" s="257" t="s">
        <v>120</v>
      </c>
      <c r="B25" s="258">
        <v>12</v>
      </c>
      <c r="C25" s="252"/>
      <c r="D25" s="28">
        <v>330815</v>
      </c>
      <c r="E25" s="28"/>
      <c r="F25" s="28">
        <v>316328</v>
      </c>
      <c r="G25" s="28"/>
      <c r="H25" s="28">
        <v>24726</v>
      </c>
      <c r="I25" s="29"/>
      <c r="J25" s="28">
        <v>23204</v>
      </c>
    </row>
    <row r="26" spans="1:10" s="264" customFormat="1" ht="22" customHeight="1">
      <c r="A26" s="102" t="s">
        <v>19</v>
      </c>
      <c r="B26" s="251">
        <v>5</v>
      </c>
      <c r="C26" s="252"/>
      <c r="D26" s="28">
        <v>0</v>
      </c>
      <c r="E26" s="28"/>
      <c r="F26" s="116">
        <v>0</v>
      </c>
      <c r="G26" s="28"/>
      <c r="H26" s="28">
        <v>724988</v>
      </c>
      <c r="I26" s="28"/>
      <c r="J26" s="28">
        <v>1459697</v>
      </c>
    </row>
    <row r="27" spans="1:10" s="264" customFormat="1" ht="22" customHeight="1">
      <c r="A27" s="102" t="s">
        <v>129</v>
      </c>
      <c r="B27" s="251">
        <v>6</v>
      </c>
      <c r="C27" s="252"/>
      <c r="D27" s="341">
        <v>1856695</v>
      </c>
      <c r="E27" s="28"/>
      <c r="F27" s="28">
        <v>1943642</v>
      </c>
      <c r="G27" s="28"/>
      <c r="H27" s="28">
        <v>1972345</v>
      </c>
      <c r="I27" s="28"/>
      <c r="J27" s="28">
        <v>1983468</v>
      </c>
    </row>
    <row r="28" spans="1:10" s="264" customFormat="1" ht="22" customHeight="1">
      <c r="A28" s="102" t="s">
        <v>178</v>
      </c>
      <c r="B28" s="251">
        <v>7</v>
      </c>
      <c r="C28" s="252"/>
      <c r="D28" s="28">
        <v>6726</v>
      </c>
      <c r="E28" s="28"/>
      <c r="F28" s="28">
        <v>86715</v>
      </c>
      <c r="G28" s="28"/>
      <c r="H28" s="28">
        <v>6726</v>
      </c>
      <c r="I28" s="28"/>
      <c r="J28" s="28">
        <v>78097</v>
      </c>
    </row>
    <row r="29" spans="1:10" s="264" customFormat="1" ht="22" customHeight="1">
      <c r="A29" s="102" t="s">
        <v>179</v>
      </c>
      <c r="B29" s="259"/>
      <c r="C29" s="252"/>
      <c r="D29" s="28">
        <v>732</v>
      </c>
      <c r="E29" s="28"/>
      <c r="F29" s="28">
        <v>8804</v>
      </c>
      <c r="G29" s="28"/>
      <c r="H29" s="28">
        <v>732</v>
      </c>
      <c r="I29" s="28"/>
      <c r="J29" s="28">
        <v>945</v>
      </c>
    </row>
    <row r="30" spans="1:10" s="264" customFormat="1" ht="22" customHeight="1">
      <c r="A30" s="102" t="s">
        <v>20</v>
      </c>
      <c r="B30" s="251"/>
      <c r="C30" s="252"/>
      <c r="D30" s="28">
        <v>45356</v>
      </c>
      <c r="E30" s="28"/>
      <c r="F30" s="28">
        <v>156920</v>
      </c>
      <c r="G30" s="28"/>
      <c r="H30" s="28">
        <v>0</v>
      </c>
      <c r="I30" s="27"/>
      <c r="J30" s="118">
        <v>0</v>
      </c>
    </row>
    <row r="31" spans="1:10" s="264" customFormat="1" ht="22" customHeight="1">
      <c r="A31" s="102" t="s">
        <v>118</v>
      </c>
      <c r="B31" s="251"/>
      <c r="C31" s="252"/>
      <c r="D31" s="28">
        <v>1985</v>
      </c>
      <c r="E31" s="28"/>
      <c r="F31" s="28">
        <v>2134</v>
      </c>
      <c r="G31" s="28"/>
      <c r="H31" s="28">
        <v>1985</v>
      </c>
      <c r="I31" s="28"/>
      <c r="J31" s="28">
        <v>1887</v>
      </c>
    </row>
    <row r="32" spans="1:10" s="264" customFormat="1" ht="22" customHeight="1">
      <c r="A32" s="102" t="s">
        <v>21</v>
      </c>
      <c r="B32" s="251"/>
      <c r="C32" s="252"/>
      <c r="D32" s="28">
        <v>0</v>
      </c>
      <c r="E32" s="28"/>
      <c r="F32" s="28">
        <v>7886</v>
      </c>
      <c r="G32" s="28"/>
      <c r="H32" s="28">
        <v>0</v>
      </c>
      <c r="I32" s="27"/>
      <c r="J32" s="117">
        <v>0</v>
      </c>
    </row>
    <row r="33" spans="1:10" s="264" customFormat="1" ht="22" customHeight="1">
      <c r="A33" s="102" t="s">
        <v>22</v>
      </c>
      <c r="B33" s="251">
        <v>3</v>
      </c>
      <c r="C33" s="252"/>
      <c r="D33" s="28">
        <v>1007</v>
      </c>
      <c r="E33" s="28"/>
      <c r="F33" s="28">
        <v>1658</v>
      </c>
      <c r="G33" s="28"/>
      <c r="H33" s="28">
        <v>1007</v>
      </c>
      <c r="I33" s="28"/>
      <c r="J33" s="28">
        <v>1025</v>
      </c>
    </row>
    <row r="34" spans="1:10" s="260" customFormat="1" ht="22" customHeight="1">
      <c r="A34" s="253" t="s">
        <v>23</v>
      </c>
      <c r="B34" s="254"/>
      <c r="C34" s="335"/>
      <c r="D34" s="90">
        <f>SUM(D25:D33)</f>
        <v>2243316</v>
      </c>
      <c r="E34" s="73"/>
      <c r="F34" s="90">
        <f>SUM(F25:F33)</f>
        <v>2524087</v>
      </c>
      <c r="G34" s="73"/>
      <c r="H34" s="90">
        <f>SUM(H25:H33)</f>
        <v>2732509</v>
      </c>
      <c r="I34" s="73"/>
      <c r="J34" s="90">
        <f>SUM(J25:J33)</f>
        <v>3548323</v>
      </c>
    </row>
    <row r="35" spans="1:10" s="260" customFormat="1" ht="22" customHeight="1">
      <c r="A35" s="253"/>
      <c r="B35" s="254"/>
      <c r="C35" s="335"/>
      <c r="D35" s="91"/>
      <c r="E35" s="91"/>
      <c r="F35" s="91"/>
      <c r="G35" s="91"/>
      <c r="H35" s="91"/>
      <c r="I35" s="91"/>
      <c r="J35" s="91"/>
    </row>
    <row r="36" spans="1:10" s="264" customFormat="1" ht="22" customHeight="1" thickBot="1">
      <c r="A36" s="260" t="s">
        <v>24</v>
      </c>
      <c r="B36" s="254"/>
      <c r="C36" s="335"/>
      <c r="D36" s="92">
        <f>D34+D22</f>
        <v>3776559</v>
      </c>
      <c r="E36" s="91"/>
      <c r="F36" s="92">
        <f>F34+F22</f>
        <v>4128478</v>
      </c>
      <c r="G36" s="91"/>
      <c r="H36" s="92">
        <f>H34+H22</f>
        <v>4257370</v>
      </c>
      <c r="I36" s="91"/>
      <c r="J36" s="92">
        <f>J34+J22</f>
        <v>4823907</v>
      </c>
    </row>
    <row r="37" spans="1:10" s="264" customFormat="1" ht="22" customHeight="1" thickTop="1">
      <c r="A37" s="260"/>
      <c r="B37" s="254"/>
      <c r="C37" s="335"/>
      <c r="D37" s="29"/>
      <c r="E37" s="29"/>
      <c r="F37" s="29"/>
      <c r="G37" s="29"/>
      <c r="H37" s="29"/>
      <c r="I37" s="29"/>
      <c r="J37" s="29"/>
    </row>
    <row r="38" spans="1:10" s="264" customFormat="1" ht="22" customHeight="1">
      <c r="A38" s="260"/>
      <c r="B38" s="254"/>
      <c r="C38" s="335"/>
      <c r="D38" s="29"/>
      <c r="E38" s="29"/>
      <c r="F38" s="29"/>
      <c r="G38" s="29"/>
      <c r="H38" s="29"/>
      <c r="I38" s="29"/>
      <c r="J38" s="29"/>
    </row>
    <row r="39" spans="1:10" s="264" customFormat="1" ht="22" customHeight="1">
      <c r="A39" s="260"/>
      <c r="B39" s="254"/>
      <c r="C39" s="335"/>
      <c r="D39" s="29"/>
      <c r="E39" s="29"/>
      <c r="F39" s="29"/>
      <c r="G39" s="29"/>
      <c r="H39" s="29"/>
      <c r="I39" s="29"/>
      <c r="J39" s="29"/>
    </row>
    <row r="40" spans="1:10" s="264" customFormat="1" ht="22" customHeight="1">
      <c r="A40" s="260"/>
      <c r="B40" s="254"/>
      <c r="C40" s="335"/>
      <c r="D40" s="29"/>
      <c r="E40" s="29"/>
      <c r="F40" s="29"/>
      <c r="G40" s="29"/>
      <c r="H40" s="29"/>
      <c r="I40" s="29"/>
      <c r="J40" s="29"/>
    </row>
    <row r="41" spans="1:10" s="264" customFormat="1" ht="22" customHeight="1">
      <c r="A41" s="260"/>
      <c r="B41" s="254"/>
      <c r="C41" s="335"/>
      <c r="D41" s="29"/>
      <c r="E41" s="29"/>
      <c r="F41" s="29"/>
      <c r="G41" s="29"/>
      <c r="H41" s="29"/>
      <c r="I41" s="29"/>
      <c r="J41" s="29"/>
    </row>
    <row r="42" spans="1:10" s="264" customFormat="1" ht="22" customHeight="1">
      <c r="A42" s="365" t="s">
        <v>25</v>
      </c>
      <c r="B42" s="365"/>
      <c r="C42" s="252"/>
      <c r="D42" s="29"/>
      <c r="E42" s="261"/>
      <c r="F42" s="29"/>
      <c r="G42" s="261"/>
      <c r="H42" s="29"/>
      <c r="I42" s="261"/>
      <c r="J42" s="29"/>
    </row>
    <row r="43" spans="1:10" s="264" customFormat="1" ht="22" customHeight="1">
      <c r="A43" s="262" t="s">
        <v>133</v>
      </c>
      <c r="B43" s="263"/>
      <c r="C43" s="263"/>
      <c r="D43" s="263"/>
      <c r="E43" s="263"/>
      <c r="F43" s="263"/>
      <c r="G43" s="263"/>
      <c r="H43" s="263"/>
      <c r="I43" s="263"/>
      <c r="J43" s="263"/>
    </row>
    <row r="44" spans="1:10" s="264" customFormat="1" ht="22" customHeight="1">
      <c r="A44" s="366" t="s">
        <v>132</v>
      </c>
      <c r="B44" s="366"/>
      <c r="C44" s="366"/>
      <c r="D44" s="366"/>
      <c r="E44" s="366"/>
      <c r="F44" s="366"/>
      <c r="G44" s="366"/>
      <c r="H44" s="366"/>
      <c r="I44" s="366"/>
      <c r="J44" s="366"/>
    </row>
    <row r="45" spans="1:10" s="264" customFormat="1" ht="22" customHeight="1">
      <c r="A45" s="366" t="s">
        <v>0</v>
      </c>
      <c r="B45" s="366"/>
      <c r="C45" s="366"/>
      <c r="D45" s="366"/>
      <c r="E45" s="366"/>
      <c r="F45" s="366"/>
      <c r="G45" s="366"/>
      <c r="H45" s="366"/>
      <c r="I45" s="366"/>
      <c r="J45" s="366"/>
    </row>
    <row r="46" spans="1:10" s="264" customFormat="1" ht="22" customHeight="1">
      <c r="A46" s="369" t="s">
        <v>25</v>
      </c>
      <c r="B46" s="369"/>
      <c r="C46" s="369"/>
      <c r="D46" s="369"/>
      <c r="E46" s="369"/>
      <c r="F46" s="369"/>
      <c r="G46" s="369"/>
      <c r="H46" s="369"/>
      <c r="I46" s="369"/>
      <c r="J46" s="369"/>
    </row>
    <row r="47" spans="1:10" s="264" customFormat="1" ht="22" customHeight="1">
      <c r="A47" s="260"/>
      <c r="C47" s="252"/>
      <c r="D47" s="260"/>
      <c r="E47" s="335" t="s">
        <v>1</v>
      </c>
      <c r="F47" s="260"/>
      <c r="G47" s="260"/>
      <c r="H47" s="364" t="s">
        <v>2</v>
      </c>
      <c r="I47" s="364"/>
      <c r="J47" s="364"/>
    </row>
    <row r="48" spans="1:10" s="264" customFormat="1" ht="22" customHeight="1">
      <c r="A48" s="260"/>
      <c r="B48" s="251"/>
      <c r="C48" s="252"/>
      <c r="D48" s="265" t="s">
        <v>136</v>
      </c>
      <c r="E48" s="265"/>
      <c r="F48" s="265" t="s">
        <v>3</v>
      </c>
      <c r="H48" s="265" t="s">
        <v>136</v>
      </c>
      <c r="I48" s="265"/>
      <c r="J48" s="265" t="s">
        <v>3</v>
      </c>
    </row>
    <row r="49" spans="1:10" s="264" customFormat="1" ht="22" customHeight="1">
      <c r="A49" s="260"/>
      <c r="B49" s="251" t="s">
        <v>5</v>
      </c>
      <c r="C49" s="252"/>
      <c r="D49" s="252">
        <v>2565</v>
      </c>
      <c r="E49" s="252"/>
      <c r="F49" s="252">
        <v>2564</v>
      </c>
      <c r="H49" s="252">
        <v>2565</v>
      </c>
      <c r="I49" s="252"/>
      <c r="J49" s="252">
        <v>2564</v>
      </c>
    </row>
    <row r="50" spans="1:10" s="264" customFormat="1" ht="22" customHeight="1">
      <c r="A50" s="337" t="s">
        <v>26</v>
      </c>
      <c r="D50" s="252" t="s">
        <v>106</v>
      </c>
      <c r="H50" s="252" t="s">
        <v>106</v>
      </c>
    </row>
    <row r="51" spans="1:10" s="264" customFormat="1" ht="22" customHeight="1">
      <c r="B51" s="254"/>
      <c r="C51" s="335"/>
      <c r="D51" s="368" t="s">
        <v>6</v>
      </c>
      <c r="E51" s="368"/>
      <c r="F51" s="368"/>
      <c r="G51" s="368"/>
      <c r="H51" s="368"/>
      <c r="I51" s="368"/>
      <c r="J51" s="368"/>
    </row>
    <row r="52" spans="1:10" s="264" customFormat="1" ht="22" customHeight="1">
      <c r="A52" s="256" t="s">
        <v>27</v>
      </c>
      <c r="B52" s="251"/>
      <c r="C52" s="252"/>
      <c r="D52" s="266"/>
      <c r="E52" s="266"/>
      <c r="F52" s="266"/>
      <c r="G52" s="266"/>
      <c r="H52" s="266"/>
      <c r="I52" s="266"/>
      <c r="J52" s="266"/>
    </row>
    <row r="53" spans="1:10" s="264" customFormat="1" ht="22" customHeight="1">
      <c r="A53" s="102" t="s">
        <v>28</v>
      </c>
      <c r="B53" s="251">
        <v>8.1</v>
      </c>
      <c r="C53" s="252"/>
      <c r="D53" s="31">
        <v>300000</v>
      </c>
      <c r="E53" s="31"/>
      <c r="F53" s="31">
        <v>300000</v>
      </c>
      <c r="G53" s="31"/>
      <c r="H53" s="31">
        <v>300000</v>
      </c>
      <c r="I53" s="31"/>
      <c r="J53" s="31">
        <v>300000</v>
      </c>
    </row>
    <row r="54" spans="1:10" s="264" customFormat="1" ht="22" customHeight="1">
      <c r="A54" s="102" t="s">
        <v>125</v>
      </c>
      <c r="B54" s="259">
        <v>8.1999999999999993</v>
      </c>
      <c r="C54" s="252"/>
      <c r="D54" s="28">
        <v>500000</v>
      </c>
      <c r="E54" s="31"/>
      <c r="F54" s="31">
        <v>340000</v>
      </c>
      <c r="G54" s="31"/>
      <c r="H54" s="31">
        <v>500000</v>
      </c>
      <c r="I54" s="31"/>
      <c r="J54" s="31">
        <v>340000</v>
      </c>
    </row>
    <row r="55" spans="1:10" s="264" customFormat="1" ht="22" customHeight="1">
      <c r="A55" s="267" t="s">
        <v>126</v>
      </c>
      <c r="C55" s="106"/>
      <c r="D55" s="31">
        <v>480</v>
      </c>
      <c r="E55" s="25"/>
      <c r="F55" s="31">
        <v>4310</v>
      </c>
      <c r="G55" s="27"/>
      <c r="H55" s="31">
        <v>480</v>
      </c>
      <c r="I55" s="27"/>
      <c r="J55" s="31">
        <v>459</v>
      </c>
    </row>
    <row r="56" spans="1:10" s="264" customFormat="1" ht="22" customHeight="1">
      <c r="A56" s="102" t="s">
        <v>29</v>
      </c>
      <c r="B56" s="251">
        <v>3</v>
      </c>
      <c r="C56" s="252"/>
      <c r="D56" s="31">
        <v>0</v>
      </c>
      <c r="E56" s="31"/>
      <c r="F56" s="28">
        <v>0</v>
      </c>
      <c r="G56" s="31"/>
      <c r="H56" s="31">
        <v>149712</v>
      </c>
      <c r="I56" s="31"/>
      <c r="J56" s="31">
        <v>690200</v>
      </c>
    </row>
    <row r="57" spans="1:10" s="264" customFormat="1" ht="22" customHeight="1">
      <c r="A57" s="102" t="s">
        <v>30</v>
      </c>
      <c r="B57" s="251"/>
      <c r="C57" s="252"/>
      <c r="D57" s="31">
        <v>0</v>
      </c>
      <c r="E57" s="31"/>
      <c r="F57" s="31">
        <v>7</v>
      </c>
      <c r="G57" s="31"/>
      <c r="H57" s="28">
        <v>0</v>
      </c>
      <c r="I57" s="31"/>
      <c r="J57" s="268">
        <v>0</v>
      </c>
    </row>
    <row r="58" spans="1:10" s="264" customFormat="1" ht="22" customHeight="1">
      <c r="A58" s="102" t="s">
        <v>31</v>
      </c>
      <c r="B58" s="251">
        <v>3</v>
      </c>
      <c r="C58" s="252"/>
      <c r="D58" s="31">
        <v>29289</v>
      </c>
      <c r="E58" s="31"/>
      <c r="F58" s="31">
        <v>126580</v>
      </c>
      <c r="G58" s="31"/>
      <c r="H58" s="31">
        <v>28211</v>
      </c>
      <c r="I58" s="31"/>
      <c r="J58" s="31">
        <v>78981</v>
      </c>
    </row>
    <row r="59" spans="1:10" s="260" customFormat="1" ht="22" customHeight="1">
      <c r="A59" s="253" t="s">
        <v>32</v>
      </c>
      <c r="B59" s="256"/>
      <c r="C59" s="335"/>
      <c r="D59" s="93">
        <f>SUM(D53:D58)</f>
        <v>829769</v>
      </c>
      <c r="E59" s="94"/>
      <c r="F59" s="93">
        <f>SUM(F53:F58)</f>
        <v>770897</v>
      </c>
      <c r="G59" s="94"/>
      <c r="H59" s="93">
        <f>SUM(H53:H58)</f>
        <v>978403</v>
      </c>
      <c r="I59" s="94"/>
      <c r="J59" s="93">
        <f>SUM(J53:J58)</f>
        <v>1409640</v>
      </c>
    </row>
    <row r="60" spans="1:10" s="264" customFormat="1" ht="22" customHeight="1">
      <c r="B60" s="251"/>
      <c r="C60" s="252"/>
      <c r="D60" s="269"/>
      <c r="E60" s="269"/>
      <c r="F60" s="269"/>
      <c r="G60" s="269"/>
      <c r="H60" s="269"/>
      <c r="I60" s="269"/>
      <c r="J60" s="269"/>
    </row>
    <row r="61" spans="1:10" s="264" customFormat="1" ht="22" customHeight="1">
      <c r="A61" s="256" t="s">
        <v>33</v>
      </c>
      <c r="B61" s="251"/>
      <c r="C61" s="252"/>
      <c r="D61" s="269"/>
      <c r="E61" s="269"/>
      <c r="F61" s="269"/>
      <c r="G61" s="269"/>
      <c r="H61" s="269"/>
      <c r="I61" s="269"/>
      <c r="J61" s="269"/>
    </row>
    <row r="62" spans="1:10" s="264" customFormat="1" ht="22" customHeight="1">
      <c r="A62" s="102" t="s">
        <v>127</v>
      </c>
      <c r="B62" s="259" t="s">
        <v>180</v>
      </c>
      <c r="C62" s="252"/>
      <c r="D62" s="31">
        <v>366800</v>
      </c>
      <c r="E62" s="31"/>
      <c r="F62" s="31">
        <v>666800</v>
      </c>
      <c r="G62" s="31"/>
      <c r="H62" s="31">
        <v>366800</v>
      </c>
      <c r="I62" s="31"/>
      <c r="J62" s="31">
        <v>666800</v>
      </c>
    </row>
    <row r="63" spans="1:10" s="264" customFormat="1" ht="22" customHeight="1">
      <c r="A63" s="267" t="s">
        <v>34</v>
      </c>
      <c r="B63" s="259"/>
      <c r="C63" s="106"/>
      <c r="D63" s="25">
        <v>344</v>
      </c>
      <c r="E63" s="25"/>
      <c r="F63" s="25">
        <v>4759</v>
      </c>
      <c r="G63" s="25"/>
      <c r="H63" s="25">
        <v>344</v>
      </c>
      <c r="I63" s="25"/>
      <c r="J63" s="25">
        <v>589</v>
      </c>
    </row>
    <row r="64" spans="1:10" s="264" customFormat="1" ht="22" customHeight="1">
      <c r="A64" s="102" t="s">
        <v>181</v>
      </c>
      <c r="B64" s="251"/>
      <c r="C64" s="252"/>
      <c r="D64" s="270">
        <v>30203</v>
      </c>
      <c r="E64" s="269"/>
      <c r="F64" s="270">
        <v>68755</v>
      </c>
      <c r="G64" s="269"/>
      <c r="H64" s="33">
        <v>30203</v>
      </c>
      <c r="I64" s="269"/>
      <c r="J64" s="33">
        <v>29383</v>
      </c>
    </row>
    <row r="65" spans="1:10" s="260" customFormat="1" ht="22" customHeight="1">
      <c r="A65" s="253" t="s">
        <v>35</v>
      </c>
      <c r="B65" s="254"/>
      <c r="C65" s="335"/>
      <c r="D65" s="95">
        <f>SUM(D62:D64)</f>
        <v>397347</v>
      </c>
      <c r="E65" s="94"/>
      <c r="F65" s="95">
        <f>SUM(F62:F64)</f>
        <v>740314</v>
      </c>
      <c r="G65" s="94"/>
      <c r="H65" s="95">
        <f>SUM(H62:H64)</f>
        <v>397347</v>
      </c>
      <c r="I65" s="94"/>
      <c r="J65" s="95">
        <f>SUM(J62:J64)</f>
        <v>696772</v>
      </c>
    </row>
    <row r="66" spans="1:10" s="260" customFormat="1" ht="22" customHeight="1">
      <c r="A66" s="253"/>
      <c r="B66" s="254"/>
      <c r="C66" s="335"/>
      <c r="D66" s="94"/>
      <c r="E66" s="94"/>
      <c r="F66" s="94"/>
      <c r="G66" s="94"/>
      <c r="H66" s="94"/>
      <c r="I66" s="94"/>
      <c r="J66" s="94"/>
    </row>
    <row r="67" spans="1:10" s="260" customFormat="1" ht="22" customHeight="1">
      <c r="A67" s="253" t="s">
        <v>36</v>
      </c>
      <c r="B67" s="254"/>
      <c r="C67" s="335"/>
      <c r="D67" s="95">
        <f>D65+D59</f>
        <v>1227116</v>
      </c>
      <c r="E67" s="94"/>
      <c r="F67" s="95">
        <f>F65+F59</f>
        <v>1511211</v>
      </c>
      <c r="G67" s="94"/>
      <c r="H67" s="95">
        <f>H65+H59</f>
        <v>1375750</v>
      </c>
      <c r="I67" s="94"/>
      <c r="J67" s="95">
        <f>J65+J59</f>
        <v>2106412</v>
      </c>
    </row>
    <row r="68" spans="1:10" s="264" customFormat="1" ht="22" customHeight="1">
      <c r="A68" s="271"/>
      <c r="B68" s="272"/>
      <c r="C68" s="252"/>
      <c r="D68" s="261"/>
      <c r="E68" s="261"/>
      <c r="F68" s="261"/>
      <c r="G68" s="261"/>
      <c r="H68" s="261"/>
      <c r="I68" s="261"/>
      <c r="J68" s="261"/>
    </row>
    <row r="69" spans="1:10" s="264" customFormat="1" ht="22" customHeight="1">
      <c r="A69" s="256" t="s">
        <v>37</v>
      </c>
      <c r="B69" s="344"/>
      <c r="C69" s="252"/>
      <c r="D69" s="266"/>
      <c r="E69" s="266"/>
      <c r="F69" s="266"/>
      <c r="G69" s="266"/>
      <c r="H69" s="266"/>
      <c r="I69" s="266"/>
      <c r="J69" s="266"/>
    </row>
    <row r="70" spans="1:10" s="264" customFormat="1" ht="22" customHeight="1">
      <c r="A70" s="336" t="s">
        <v>38</v>
      </c>
      <c r="B70" s="251"/>
      <c r="C70" s="252"/>
      <c r="D70" s="266"/>
      <c r="E70" s="266"/>
      <c r="F70" s="266"/>
      <c r="G70" s="266"/>
      <c r="H70" s="266"/>
      <c r="I70" s="266"/>
      <c r="J70" s="266"/>
    </row>
    <row r="71" spans="1:10" s="264" customFormat="1" ht="22" customHeight="1">
      <c r="A71" s="271" t="s">
        <v>39</v>
      </c>
      <c r="B71" s="251"/>
      <c r="C71" s="252"/>
      <c r="D71" s="266"/>
      <c r="E71" s="266"/>
      <c r="F71" s="266"/>
      <c r="G71" s="266"/>
      <c r="H71" s="266"/>
      <c r="I71" s="266"/>
      <c r="J71" s="266"/>
    </row>
    <row r="72" spans="1:10" s="264" customFormat="1" ht="22" customHeight="1" thickBot="1">
      <c r="A72" s="271" t="s">
        <v>211</v>
      </c>
      <c r="B72" s="251"/>
      <c r="C72" s="252"/>
      <c r="D72" s="34">
        <v>1729277</v>
      </c>
      <c r="E72" s="266"/>
      <c r="F72" s="34">
        <v>1729277</v>
      </c>
      <c r="G72" s="266"/>
      <c r="H72" s="34">
        <v>1729277</v>
      </c>
      <c r="I72" s="266"/>
      <c r="J72" s="34">
        <v>1729277</v>
      </c>
    </row>
    <row r="73" spans="1:10" s="264" customFormat="1" ht="22" customHeight="1" thickTop="1">
      <c r="A73" s="271" t="s">
        <v>40</v>
      </c>
      <c r="B73" s="251"/>
      <c r="C73" s="252"/>
      <c r="D73" s="29"/>
      <c r="E73" s="28"/>
      <c r="F73" s="29"/>
      <c r="G73" s="29"/>
      <c r="H73" s="29"/>
      <c r="I73" s="29"/>
      <c r="J73" s="29"/>
    </row>
    <row r="74" spans="1:10" s="264" customFormat="1" ht="22" customHeight="1">
      <c r="A74" s="271" t="s">
        <v>211</v>
      </c>
      <c r="B74" s="251"/>
      <c r="C74" s="252"/>
      <c r="D74" s="29">
        <v>1729277</v>
      </c>
      <c r="E74" s="28"/>
      <c r="F74" s="29">
        <v>1729277</v>
      </c>
      <c r="G74" s="29"/>
      <c r="H74" s="29">
        <v>1729277</v>
      </c>
      <c r="I74" s="29"/>
      <c r="J74" s="29">
        <v>1729277</v>
      </c>
    </row>
    <row r="75" spans="1:10" s="264" customFormat="1" ht="22" customHeight="1">
      <c r="A75" s="264" t="s">
        <v>41</v>
      </c>
      <c r="B75" s="251"/>
      <c r="C75" s="252"/>
      <c r="D75" s="29">
        <v>208455</v>
      </c>
      <c r="E75" s="29"/>
      <c r="F75" s="29">
        <v>208455</v>
      </c>
      <c r="G75" s="29"/>
      <c r="H75" s="29">
        <v>208455</v>
      </c>
      <c r="I75" s="29"/>
      <c r="J75" s="29">
        <v>208455</v>
      </c>
    </row>
    <row r="76" spans="1:10" s="264" customFormat="1" ht="22" customHeight="1">
      <c r="A76" s="264" t="s">
        <v>42</v>
      </c>
      <c r="B76" s="251"/>
      <c r="C76" s="252"/>
      <c r="D76" s="266"/>
      <c r="E76" s="266"/>
      <c r="F76" s="266"/>
      <c r="G76" s="266"/>
      <c r="H76" s="266"/>
      <c r="I76" s="266"/>
      <c r="J76" s="266"/>
    </row>
    <row r="77" spans="1:10" s="264" customFormat="1" ht="22" customHeight="1">
      <c r="A77" s="345" t="s">
        <v>43</v>
      </c>
      <c r="B77" s="251"/>
      <c r="C77" s="252"/>
      <c r="D77" s="266"/>
      <c r="E77" s="266"/>
      <c r="F77" s="266"/>
      <c r="G77" s="266"/>
      <c r="H77" s="266"/>
      <c r="I77" s="266"/>
      <c r="J77" s="266"/>
    </row>
    <row r="78" spans="1:10" s="264" customFormat="1" ht="22" customHeight="1">
      <c r="A78" s="271" t="s">
        <v>44</v>
      </c>
      <c r="B78" s="251"/>
      <c r="C78" s="252"/>
      <c r="D78" s="29">
        <v>65000</v>
      </c>
      <c r="E78" s="29"/>
      <c r="F78" s="29">
        <v>65000</v>
      </c>
      <c r="G78" s="29"/>
      <c r="H78" s="29">
        <v>65000</v>
      </c>
      <c r="I78" s="29"/>
      <c r="J78" s="29">
        <v>65000</v>
      </c>
    </row>
    <row r="79" spans="1:10" s="264" customFormat="1" ht="22" customHeight="1">
      <c r="A79" s="345" t="s">
        <v>45</v>
      </c>
      <c r="B79" s="251"/>
      <c r="C79" s="252"/>
      <c r="D79" s="29">
        <v>820402</v>
      </c>
      <c r="E79" s="29"/>
      <c r="F79" s="29">
        <v>936011</v>
      </c>
      <c r="G79" s="29"/>
      <c r="H79" s="29">
        <v>887040</v>
      </c>
      <c r="I79" s="29"/>
      <c r="J79" s="29">
        <v>722712</v>
      </c>
    </row>
    <row r="80" spans="1:10" s="264" customFormat="1" ht="22" customHeight="1">
      <c r="A80" s="264" t="s">
        <v>46</v>
      </c>
      <c r="B80" s="251"/>
      <c r="C80" s="252"/>
      <c r="D80" s="33">
        <v>-273691</v>
      </c>
      <c r="E80" s="29"/>
      <c r="F80" s="33">
        <v>-321476</v>
      </c>
      <c r="G80" s="29"/>
      <c r="H80" s="33">
        <v>-8152</v>
      </c>
      <c r="I80" s="29"/>
      <c r="J80" s="33">
        <v>-7949</v>
      </c>
    </row>
    <row r="81" spans="1:12" s="264" customFormat="1" ht="22" customHeight="1">
      <c r="A81" s="253" t="s">
        <v>47</v>
      </c>
      <c r="B81" s="251"/>
      <c r="C81" s="252"/>
      <c r="D81" s="90">
        <f>SUM(D74:D80)</f>
        <v>2549443</v>
      </c>
      <c r="E81" s="73"/>
      <c r="F81" s="90">
        <f>SUM(F74:F80)</f>
        <v>2617267</v>
      </c>
      <c r="G81" s="73"/>
      <c r="H81" s="90">
        <f>SUM(H74:H80)</f>
        <v>2881620</v>
      </c>
      <c r="I81" s="73"/>
      <c r="J81" s="90">
        <f>SUM(J74:J80)</f>
        <v>2717495</v>
      </c>
      <c r="K81" s="261"/>
      <c r="L81" s="261"/>
    </row>
    <row r="82" spans="1:12" s="264" customFormat="1" ht="22" customHeight="1">
      <c r="A82" s="253"/>
      <c r="B82" s="251"/>
      <c r="C82" s="252"/>
      <c r="D82" s="91"/>
      <c r="E82" s="91"/>
      <c r="F82" s="91"/>
      <c r="G82" s="91"/>
      <c r="H82" s="91"/>
      <c r="I82" s="91"/>
      <c r="J82" s="91"/>
    </row>
    <row r="83" spans="1:12" s="264" customFormat="1" ht="22" customHeight="1" thickBot="1">
      <c r="A83" s="260" t="s">
        <v>48</v>
      </c>
      <c r="B83" s="254"/>
      <c r="C83" s="335"/>
      <c r="D83" s="92">
        <f>D81+D67</f>
        <v>3776559</v>
      </c>
      <c r="E83" s="91"/>
      <c r="F83" s="92">
        <f>F81+F67</f>
        <v>4128478</v>
      </c>
      <c r="G83" s="91"/>
      <c r="H83" s="92">
        <f>H81+H67</f>
        <v>4257370</v>
      </c>
      <c r="I83" s="91"/>
      <c r="J83" s="92">
        <f>J81+J67</f>
        <v>4823907</v>
      </c>
    </row>
    <row r="84" spans="1:12" s="264" customFormat="1" ht="22" customHeight="1" thickTop="1">
      <c r="B84" s="251"/>
      <c r="C84" s="335"/>
      <c r="D84" s="29"/>
      <c r="E84" s="29"/>
      <c r="F84" s="29"/>
      <c r="G84" s="29"/>
      <c r="H84" s="29"/>
      <c r="I84" s="29"/>
      <c r="J84" s="29"/>
    </row>
    <row r="85" spans="1:12" s="264" customFormat="1" ht="22" customHeight="1">
      <c r="A85" s="365"/>
      <c r="B85" s="365"/>
      <c r="C85" s="335"/>
      <c r="D85" s="29"/>
      <c r="E85" s="29"/>
      <c r="F85" s="29"/>
      <c r="G85" s="29"/>
      <c r="H85" s="29"/>
      <c r="I85" s="29"/>
      <c r="J85" s="29"/>
    </row>
    <row r="86" spans="1:12" s="264" customFormat="1" ht="22" customHeight="1">
      <c r="B86" s="342"/>
      <c r="C86" s="252"/>
    </row>
    <row r="87" spans="1:12" s="264" customFormat="1" ht="22" customHeight="1">
      <c r="B87" s="342"/>
      <c r="C87" s="252"/>
      <c r="D87" s="261"/>
      <c r="E87" s="261"/>
      <c r="F87" s="261"/>
      <c r="G87" s="261"/>
      <c r="H87" s="261"/>
      <c r="I87" s="261"/>
      <c r="J87" s="261"/>
    </row>
    <row r="88" spans="1:12" s="264" customFormat="1" ht="22" customHeight="1">
      <c r="B88" s="342"/>
      <c r="C88" s="252"/>
      <c r="D88" s="261"/>
    </row>
    <row r="89" spans="1:12" s="264" customFormat="1" ht="22" customHeight="1">
      <c r="B89" s="251"/>
      <c r="C89" s="252"/>
    </row>
    <row r="90" spans="1:12" s="264" customFormat="1" ht="22" customHeight="1">
      <c r="B90" s="251"/>
      <c r="C90" s="252"/>
    </row>
    <row r="92" spans="1:12" ht="22" customHeight="1">
      <c r="B92" s="346"/>
    </row>
    <row r="93" spans="1:12" ht="22" customHeight="1">
      <c r="B93" s="346"/>
    </row>
  </sheetData>
  <mergeCells count="13">
    <mergeCell ref="H47:J47"/>
    <mergeCell ref="A85:B85"/>
    <mergeCell ref="A2:J2"/>
    <mergeCell ref="A3:J3"/>
    <mergeCell ref="A4:J4"/>
    <mergeCell ref="H5:J5"/>
    <mergeCell ref="A42:B42"/>
    <mergeCell ref="D51:J51"/>
    <mergeCell ref="D9:J9"/>
    <mergeCell ref="D5:F5"/>
    <mergeCell ref="A45:J45"/>
    <mergeCell ref="A46:J46"/>
    <mergeCell ref="A44:J44"/>
  </mergeCells>
  <pageMargins left="0.8" right="0.8" top="0.48" bottom="0.4" header="0.5" footer="0.5"/>
  <pageSetup paperSize="9" scale="72" firstPageNumber="3"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6"/>
  <sheetViews>
    <sheetView topLeftCell="A58" zoomScale="70" zoomScaleNormal="70" zoomScaleSheetLayoutView="87" workbookViewId="0">
      <selection activeCell="H7" sqref="H7:J7"/>
    </sheetView>
  </sheetViews>
  <sheetFormatPr defaultColWidth="10.6640625" defaultRowHeight="22" customHeight="1"/>
  <cols>
    <col min="1" max="1" width="61.109375" style="293" customWidth="1"/>
    <col min="2" max="2" width="11.109375" style="323" customWidth="1"/>
    <col min="3" max="3" width="2.109375" style="323" customWidth="1"/>
    <col min="4" max="4" width="15.109375" style="293" customWidth="1"/>
    <col min="5" max="5" width="1.6640625" style="293" customWidth="1"/>
    <col min="6" max="6" width="15.109375" style="293" customWidth="1"/>
    <col min="7" max="7" width="1.6640625" style="293" customWidth="1"/>
    <col min="8" max="8" width="15.109375" style="293" customWidth="1"/>
    <col min="9" max="9" width="1.44140625" style="293" customWidth="1"/>
    <col min="10" max="10" width="15.109375" style="293" customWidth="1"/>
    <col min="11" max="11" width="2" style="293" customWidth="1"/>
    <col min="12" max="16384" width="10.6640625" style="293"/>
  </cols>
  <sheetData>
    <row r="1" spans="1:18" s="283" customFormat="1" ht="22" customHeight="1">
      <c r="A1" s="262" t="s">
        <v>133</v>
      </c>
      <c r="B1" s="263"/>
      <c r="C1" s="263"/>
      <c r="D1" s="263"/>
      <c r="E1" s="263"/>
      <c r="F1" s="263"/>
      <c r="G1" s="263"/>
      <c r="H1" s="263"/>
      <c r="I1" s="263"/>
      <c r="J1" s="263"/>
    </row>
    <row r="2" spans="1:18" s="283" customFormat="1" ht="22" customHeight="1">
      <c r="A2" s="366" t="s">
        <v>132</v>
      </c>
      <c r="B2" s="366"/>
      <c r="C2" s="366"/>
      <c r="D2" s="366"/>
      <c r="E2" s="366"/>
      <c r="F2" s="366"/>
      <c r="G2" s="366"/>
      <c r="H2" s="366"/>
      <c r="I2" s="366"/>
      <c r="J2" s="366"/>
    </row>
    <row r="3" spans="1:18" s="283" customFormat="1" ht="22" customHeight="1">
      <c r="A3" s="366" t="s">
        <v>182</v>
      </c>
      <c r="B3" s="366"/>
      <c r="C3" s="366"/>
      <c r="D3" s="366"/>
      <c r="E3" s="366"/>
      <c r="F3" s="366"/>
      <c r="G3" s="366"/>
      <c r="H3" s="366"/>
      <c r="I3" s="366"/>
      <c r="J3" s="366"/>
    </row>
    <row r="4" spans="1:18" s="283" customFormat="1" ht="22" customHeight="1">
      <c r="A4" s="285"/>
      <c r="B4" s="285"/>
      <c r="C4" s="285"/>
      <c r="D4" s="285"/>
      <c r="E4" s="285"/>
      <c r="F4" s="285"/>
      <c r="G4" s="285"/>
      <c r="H4" s="285"/>
      <c r="I4" s="285"/>
      <c r="J4" s="285"/>
    </row>
    <row r="5" spans="1:18" s="287" customFormat="1" ht="22" customHeight="1">
      <c r="A5" s="302"/>
      <c r="D5" s="372" t="s">
        <v>1</v>
      </c>
      <c r="E5" s="372"/>
      <c r="F5" s="372"/>
      <c r="G5" s="372"/>
      <c r="H5" s="372" t="s">
        <v>2</v>
      </c>
      <c r="I5" s="372"/>
      <c r="J5" s="372"/>
    </row>
    <row r="6" spans="1:18" s="287" customFormat="1" ht="22" customHeight="1">
      <c r="A6" s="302"/>
      <c r="B6" s="288"/>
      <c r="C6" s="288"/>
      <c r="D6" s="371" t="s">
        <v>49</v>
      </c>
      <c r="E6" s="371"/>
      <c r="F6" s="371"/>
      <c r="G6" s="289"/>
      <c r="H6" s="371" t="s">
        <v>49</v>
      </c>
      <c r="I6" s="371"/>
      <c r="J6" s="371"/>
    </row>
    <row r="7" spans="1:18" s="287" customFormat="1" ht="22" customHeight="1">
      <c r="A7" s="302"/>
      <c r="B7" s="288"/>
      <c r="C7" s="288"/>
      <c r="D7" s="371" t="s">
        <v>137</v>
      </c>
      <c r="E7" s="371"/>
      <c r="F7" s="371"/>
      <c r="G7" s="289"/>
      <c r="H7" s="371" t="s">
        <v>137</v>
      </c>
      <c r="I7" s="371"/>
      <c r="J7" s="371"/>
    </row>
    <row r="8" spans="1:18" s="287" customFormat="1" ht="22" customHeight="1">
      <c r="A8" s="302"/>
      <c r="B8" s="288" t="s">
        <v>5</v>
      </c>
      <c r="C8" s="288"/>
      <c r="D8" s="289">
        <v>2565</v>
      </c>
      <c r="F8" s="289">
        <v>2564</v>
      </c>
      <c r="H8" s="289">
        <v>2565</v>
      </c>
      <c r="I8" s="289"/>
      <c r="J8" s="289">
        <v>2564</v>
      </c>
    </row>
    <row r="9" spans="1:18" s="287" customFormat="1" ht="22" customHeight="1">
      <c r="A9" s="302"/>
      <c r="B9" s="360"/>
      <c r="C9" s="360"/>
      <c r="D9" s="289"/>
      <c r="F9" s="289" t="s">
        <v>216</v>
      </c>
      <c r="H9" s="289"/>
      <c r="I9" s="289"/>
      <c r="J9" s="289" t="s">
        <v>216</v>
      </c>
    </row>
    <row r="10" spans="1:18" s="287" customFormat="1" ht="22" customHeight="1">
      <c r="A10" s="302"/>
      <c r="B10" s="290"/>
      <c r="C10" s="290"/>
      <c r="D10" s="370" t="s">
        <v>6</v>
      </c>
      <c r="E10" s="370"/>
      <c r="F10" s="370"/>
      <c r="G10" s="370"/>
      <c r="H10" s="370"/>
      <c r="I10" s="370"/>
      <c r="J10" s="370"/>
    </row>
    <row r="11" spans="1:18" ht="21" customHeight="1">
      <c r="A11" s="321" t="s">
        <v>50</v>
      </c>
      <c r="B11" s="289"/>
      <c r="C11" s="289"/>
      <c r="D11" s="287"/>
      <c r="E11" s="287"/>
      <c r="F11" s="287"/>
      <c r="G11" s="292"/>
      <c r="H11" s="292"/>
      <c r="I11" s="292"/>
      <c r="J11" s="292"/>
      <c r="L11" s="325"/>
      <c r="M11" s="325"/>
      <c r="N11" s="325"/>
      <c r="O11" s="325"/>
      <c r="P11" s="325"/>
      <c r="Q11" s="325"/>
      <c r="R11" s="325"/>
    </row>
    <row r="12" spans="1:18" ht="21" customHeight="1">
      <c r="A12" s="326" t="s">
        <v>51</v>
      </c>
      <c r="B12" s="265"/>
      <c r="C12" s="289"/>
      <c r="D12" s="40">
        <v>45629</v>
      </c>
      <c r="E12" s="41"/>
      <c r="F12" s="40">
        <v>27823</v>
      </c>
      <c r="G12" s="41"/>
      <c r="H12" s="40">
        <v>20384</v>
      </c>
      <c r="I12" s="41"/>
      <c r="J12" s="40">
        <v>13240</v>
      </c>
      <c r="M12" s="325"/>
      <c r="N12" s="325"/>
      <c r="O12" s="325"/>
      <c r="P12" s="325"/>
      <c r="Q12" s="325"/>
      <c r="R12" s="325"/>
    </row>
    <row r="13" spans="1:18" ht="21" customHeight="1">
      <c r="A13" s="287" t="s">
        <v>212</v>
      </c>
      <c r="B13" s="357">
        <v>10</v>
      </c>
      <c r="C13" s="289"/>
      <c r="D13" s="145">
        <v>0</v>
      </c>
      <c r="E13" s="40"/>
      <c r="F13" s="145">
        <v>0</v>
      </c>
      <c r="G13" s="40"/>
      <c r="H13" s="40">
        <v>55479</v>
      </c>
      <c r="I13" s="40"/>
      <c r="J13" s="222">
        <v>0</v>
      </c>
      <c r="L13" s="325"/>
      <c r="M13" s="325"/>
      <c r="N13" s="325"/>
      <c r="O13" s="325"/>
      <c r="P13" s="325"/>
      <c r="Q13" s="325"/>
      <c r="R13" s="325"/>
    </row>
    <row r="14" spans="1:18" ht="21" customHeight="1">
      <c r="A14" s="287" t="s">
        <v>52</v>
      </c>
      <c r="B14" s="265"/>
      <c r="C14" s="289"/>
      <c r="D14" s="40">
        <v>147</v>
      </c>
      <c r="E14" s="40"/>
      <c r="F14" s="40">
        <v>3815</v>
      </c>
      <c r="G14" s="40"/>
      <c r="H14" s="40">
        <v>290</v>
      </c>
      <c r="I14" s="40"/>
      <c r="J14" s="40">
        <v>3502</v>
      </c>
      <c r="L14" s="325"/>
      <c r="M14" s="325"/>
      <c r="N14" s="325"/>
      <c r="O14" s="325"/>
      <c r="P14" s="325"/>
      <c r="Q14" s="325"/>
      <c r="R14" s="325"/>
    </row>
    <row r="15" spans="1:18" ht="21" customHeight="1">
      <c r="A15" s="302" t="s">
        <v>53</v>
      </c>
      <c r="B15" s="289"/>
      <c r="C15" s="289"/>
      <c r="D15" s="276">
        <f>SUM(D12:D14)</f>
        <v>45776</v>
      </c>
      <c r="E15" s="197"/>
      <c r="F15" s="196">
        <f>SUM(F12:F14)</f>
        <v>31638</v>
      </c>
      <c r="G15" s="197">
        <f>SUM(G12:G14)</f>
        <v>0</v>
      </c>
      <c r="H15" s="276">
        <f>SUM(H12:H14)</f>
        <v>76153</v>
      </c>
      <c r="I15" s="197"/>
      <c r="J15" s="196">
        <f>SUM(J12:J14)</f>
        <v>16742</v>
      </c>
      <c r="L15" s="325"/>
      <c r="M15" s="325"/>
      <c r="N15" s="325"/>
      <c r="O15" s="325"/>
      <c r="P15" s="325"/>
      <c r="Q15" s="325"/>
      <c r="R15" s="325"/>
    </row>
    <row r="16" spans="1:18" ht="21" customHeight="1">
      <c r="A16" s="302"/>
      <c r="B16" s="289"/>
      <c r="C16" s="289"/>
      <c r="D16" s="40"/>
      <c r="E16" s="40"/>
      <c r="F16" s="40"/>
      <c r="G16" s="40"/>
      <c r="H16" s="40"/>
      <c r="I16" s="40"/>
      <c r="J16" s="40"/>
      <c r="L16" s="325"/>
      <c r="M16" s="325"/>
      <c r="N16" s="325"/>
      <c r="O16" s="325"/>
      <c r="P16" s="325"/>
      <c r="Q16" s="325"/>
      <c r="R16" s="325"/>
    </row>
    <row r="17" spans="1:18" ht="21" customHeight="1">
      <c r="A17" s="321" t="s">
        <v>168</v>
      </c>
      <c r="B17" s="289"/>
      <c r="C17" s="289"/>
      <c r="D17" s="41"/>
      <c r="E17" s="41"/>
      <c r="F17" s="41"/>
      <c r="G17" s="41"/>
      <c r="H17" s="41"/>
      <c r="I17" s="41"/>
      <c r="J17" s="41"/>
      <c r="L17" s="325"/>
      <c r="M17" s="325"/>
      <c r="N17" s="325"/>
      <c r="O17" s="325"/>
      <c r="P17" s="325"/>
      <c r="Q17" s="325"/>
      <c r="R17" s="325"/>
    </row>
    <row r="18" spans="1:18" ht="21" customHeight="1">
      <c r="A18" s="287" t="s">
        <v>169</v>
      </c>
      <c r="B18" s="289"/>
      <c r="C18" s="289"/>
      <c r="D18" s="198">
        <v>26677</v>
      </c>
      <c r="E18" s="41"/>
      <c r="F18" s="198">
        <v>18659</v>
      </c>
      <c r="G18" s="41"/>
      <c r="H18" s="40">
        <v>11595</v>
      </c>
      <c r="I18" s="41"/>
      <c r="J18" s="40">
        <v>10626</v>
      </c>
      <c r="L18" s="325"/>
      <c r="M18" s="325"/>
      <c r="N18" s="325"/>
      <c r="O18" s="325"/>
      <c r="P18" s="325"/>
      <c r="Q18" s="325"/>
      <c r="R18" s="325"/>
    </row>
    <row r="19" spans="1:18" ht="21" customHeight="1">
      <c r="A19" s="287" t="s">
        <v>55</v>
      </c>
      <c r="B19" s="265"/>
      <c r="C19" s="289"/>
      <c r="D19" s="198">
        <v>32301</v>
      </c>
      <c r="E19" s="40"/>
      <c r="F19" s="198">
        <v>14657</v>
      </c>
      <c r="G19" s="40"/>
      <c r="H19" s="40">
        <v>17606</v>
      </c>
      <c r="I19" s="40"/>
      <c r="J19" s="40">
        <v>7945</v>
      </c>
      <c r="L19" s="325"/>
      <c r="M19" s="325"/>
      <c r="N19" s="325"/>
      <c r="O19" s="325"/>
      <c r="P19" s="325"/>
      <c r="Q19" s="325"/>
      <c r="R19" s="325"/>
    </row>
    <row r="20" spans="1:18" ht="21" customHeight="1">
      <c r="A20" s="302" t="s">
        <v>170</v>
      </c>
      <c r="B20" s="298"/>
      <c r="C20" s="289"/>
      <c r="D20" s="276">
        <f>SUM(D18:D19)</f>
        <v>58978</v>
      </c>
      <c r="E20" s="200"/>
      <c r="F20" s="276">
        <f>SUM(F18:F19)</f>
        <v>33316</v>
      </c>
      <c r="G20" s="197"/>
      <c r="H20" s="276">
        <f>SUM(H18:H19)</f>
        <v>29201</v>
      </c>
      <c r="I20" s="197"/>
      <c r="J20" s="276">
        <f>SUM(J18:J19)</f>
        <v>18571</v>
      </c>
      <c r="L20" s="325"/>
      <c r="M20" s="325"/>
      <c r="N20" s="325"/>
      <c r="O20" s="325"/>
      <c r="P20" s="325"/>
      <c r="Q20" s="325"/>
      <c r="R20" s="325"/>
    </row>
    <row r="21" spans="1:18" ht="21" customHeight="1">
      <c r="A21" s="302"/>
      <c r="B21" s="298"/>
      <c r="C21" s="289"/>
      <c r="D21" s="203"/>
      <c r="E21" s="197"/>
      <c r="F21" s="203"/>
      <c r="G21" s="197"/>
      <c r="H21" s="203"/>
      <c r="I21" s="197"/>
      <c r="J21" s="203"/>
      <c r="L21" s="325"/>
      <c r="M21" s="325"/>
      <c r="N21" s="325"/>
      <c r="O21" s="325"/>
      <c r="P21" s="325"/>
      <c r="Q21" s="325"/>
      <c r="R21" s="325"/>
    </row>
    <row r="22" spans="1:18" ht="21" customHeight="1">
      <c r="A22" s="260" t="s">
        <v>223</v>
      </c>
      <c r="B22" s="298"/>
      <c r="C22" s="289"/>
      <c r="D22" s="231">
        <f>D15-D20</f>
        <v>-13202</v>
      </c>
      <c r="E22" s="200"/>
      <c r="F22" s="218">
        <f>F15-F20</f>
        <v>-1678</v>
      </c>
      <c r="G22" s="197"/>
      <c r="H22" s="231">
        <f>H15-H20</f>
        <v>46952</v>
      </c>
      <c r="I22" s="197"/>
      <c r="J22" s="218">
        <f>J15-J20</f>
        <v>-1829</v>
      </c>
      <c r="L22" s="325"/>
      <c r="M22" s="325"/>
      <c r="N22" s="325"/>
      <c r="O22" s="325"/>
      <c r="P22" s="325"/>
      <c r="Q22" s="325"/>
      <c r="R22" s="325"/>
    </row>
    <row r="23" spans="1:18" ht="21" customHeight="1">
      <c r="A23" s="287" t="s">
        <v>54</v>
      </c>
      <c r="B23" s="265"/>
      <c r="C23" s="289"/>
      <c r="D23" s="198">
        <v>-13852</v>
      </c>
      <c r="E23" s="201"/>
      <c r="F23" s="198">
        <v>-11424</v>
      </c>
      <c r="G23" s="40"/>
      <c r="H23" s="40">
        <v>-14789</v>
      </c>
      <c r="I23" s="40"/>
      <c r="J23" s="40">
        <v>-14632</v>
      </c>
      <c r="L23" s="325"/>
      <c r="M23" s="325"/>
      <c r="N23" s="325"/>
      <c r="O23" s="325"/>
      <c r="P23" s="325"/>
      <c r="Q23" s="325"/>
      <c r="R23" s="325"/>
    </row>
    <row r="24" spans="1:18" ht="21" customHeight="1">
      <c r="A24" s="287" t="s">
        <v>183</v>
      </c>
      <c r="B24" s="265"/>
      <c r="C24" s="289"/>
      <c r="D24" s="210">
        <v>0</v>
      </c>
      <c r="E24" s="40"/>
      <c r="F24" s="198">
        <v>7949</v>
      </c>
      <c r="G24" s="40"/>
      <c r="H24" s="210">
        <v>0</v>
      </c>
      <c r="I24" s="40"/>
      <c r="J24" s="40">
        <v>7949</v>
      </c>
      <c r="L24" s="325"/>
      <c r="M24" s="325"/>
      <c r="N24" s="325"/>
      <c r="O24" s="325"/>
      <c r="P24" s="325"/>
      <c r="Q24" s="325"/>
      <c r="R24" s="325"/>
    </row>
    <row r="25" spans="1:18" ht="21" customHeight="1">
      <c r="A25" s="294" t="s">
        <v>202</v>
      </c>
      <c r="B25" s="289"/>
      <c r="C25" s="289"/>
      <c r="D25" s="210">
        <v>-30910</v>
      </c>
      <c r="E25" s="40"/>
      <c r="F25" s="198">
        <v>7322</v>
      </c>
      <c r="G25" s="40"/>
      <c r="H25" s="210">
        <v>0</v>
      </c>
      <c r="I25" s="40"/>
      <c r="J25" s="40">
        <v>0</v>
      </c>
      <c r="L25" s="325"/>
      <c r="M25" s="325"/>
      <c r="N25" s="325"/>
      <c r="O25" s="325"/>
      <c r="P25" s="325"/>
      <c r="Q25" s="325"/>
      <c r="R25" s="325"/>
    </row>
    <row r="26" spans="1:18" ht="21" customHeight="1">
      <c r="A26" s="296" t="s">
        <v>157</v>
      </c>
      <c r="B26" s="288">
        <v>7</v>
      </c>
      <c r="C26" s="290"/>
      <c r="D26" s="205">
        <v>298806</v>
      </c>
      <c r="E26" s="201"/>
      <c r="F26" s="202">
        <v>0</v>
      </c>
      <c r="G26" s="198"/>
      <c r="H26" s="229">
        <v>0</v>
      </c>
      <c r="I26" s="198"/>
      <c r="J26" s="229">
        <v>0</v>
      </c>
    </row>
    <row r="27" spans="1:18" ht="21" customHeight="1">
      <c r="A27" s="300" t="s">
        <v>171</v>
      </c>
      <c r="B27" s="289"/>
      <c r="C27" s="289"/>
      <c r="D27" s="231">
        <f>SUM(D22:D26)</f>
        <v>240842</v>
      </c>
      <c r="E27" s="204"/>
      <c r="F27" s="203">
        <f>SUM(F22:F26)</f>
        <v>2169</v>
      </c>
      <c r="G27" s="203"/>
      <c r="H27" s="231">
        <f>SUM(H22:H26)</f>
        <v>32163</v>
      </c>
      <c r="I27" s="203"/>
      <c r="J27" s="203">
        <f>SUM(J22:J26)</f>
        <v>-8512</v>
      </c>
      <c r="L27" s="325"/>
      <c r="M27" s="325"/>
      <c r="N27" s="325"/>
      <c r="O27" s="325"/>
      <c r="P27" s="325"/>
      <c r="Q27" s="325"/>
      <c r="R27" s="325"/>
    </row>
    <row r="28" spans="1:18" ht="21" customHeight="1">
      <c r="A28" s="326" t="s">
        <v>154</v>
      </c>
      <c r="B28" s="289"/>
      <c r="C28" s="289"/>
      <c r="D28" s="229">
        <v>0</v>
      </c>
      <c r="E28" s="198"/>
      <c r="F28" s="229">
        <v>0</v>
      </c>
      <c r="G28" s="198"/>
      <c r="H28" s="229">
        <v>0</v>
      </c>
      <c r="I28" s="198"/>
      <c r="J28" s="220">
        <v>0</v>
      </c>
      <c r="L28" s="325"/>
      <c r="M28" s="325"/>
      <c r="N28" s="325"/>
      <c r="O28" s="325"/>
      <c r="P28" s="325"/>
      <c r="Q28" s="325"/>
      <c r="R28" s="325"/>
    </row>
    <row r="29" spans="1:18" ht="21" customHeight="1">
      <c r="A29" s="300" t="s">
        <v>167</v>
      </c>
      <c r="B29" s="301"/>
      <c r="C29" s="289"/>
      <c r="D29" s="231">
        <f>D27+D28</f>
        <v>240842</v>
      </c>
      <c r="E29" s="203"/>
      <c r="F29" s="203">
        <f>F27+F28</f>
        <v>2169</v>
      </c>
      <c r="G29" s="203">
        <f>G27+G28</f>
        <v>0</v>
      </c>
      <c r="H29" s="231">
        <f>H27+H28</f>
        <v>32163</v>
      </c>
      <c r="I29" s="203"/>
      <c r="J29" s="203">
        <f>J27+J28</f>
        <v>-8512</v>
      </c>
      <c r="L29" s="325"/>
      <c r="M29" s="325"/>
      <c r="N29" s="325"/>
      <c r="O29" s="325"/>
      <c r="P29" s="325"/>
      <c r="Q29" s="325"/>
      <c r="R29" s="325"/>
    </row>
    <row r="30" spans="1:18" s="287" customFormat="1" ht="21" customHeight="1">
      <c r="A30" s="326" t="s">
        <v>203</v>
      </c>
      <c r="B30" s="288"/>
      <c r="C30" s="290"/>
      <c r="D30" s="327">
        <v>-153881</v>
      </c>
      <c r="E30" s="328"/>
      <c r="F30" s="205">
        <v>11229</v>
      </c>
      <c r="G30" s="328"/>
      <c r="H30" s="327">
        <v>0</v>
      </c>
      <c r="I30" s="328"/>
      <c r="J30" s="220">
        <v>0</v>
      </c>
      <c r="K30" s="42"/>
    </row>
    <row r="31" spans="1:18" s="287" customFormat="1" ht="21" customHeight="1">
      <c r="A31" s="302" t="s">
        <v>56</v>
      </c>
      <c r="B31" s="290"/>
      <c r="C31" s="290"/>
      <c r="D31" s="277">
        <f>SUM(D29:D30)</f>
        <v>86961</v>
      </c>
      <c r="E31" s="329"/>
      <c r="F31" s="330">
        <f>SUM(F29:F30)</f>
        <v>13398</v>
      </c>
      <c r="G31" s="329"/>
      <c r="H31" s="277">
        <f>SUM(H29:H30)</f>
        <v>32163</v>
      </c>
      <c r="I31" s="329"/>
      <c r="J31" s="330">
        <f>SUM(J29:J30)</f>
        <v>-8512</v>
      </c>
      <c r="K31" s="42"/>
    </row>
    <row r="32" spans="1:18" s="287" customFormat="1" ht="21" customHeight="1">
      <c r="B32" s="290"/>
      <c r="C32" s="290"/>
      <c r="K32" s="42"/>
    </row>
    <row r="33" spans="1:18" s="287" customFormat="1" ht="21" customHeight="1">
      <c r="A33" s="262" t="s">
        <v>133</v>
      </c>
      <c r="B33" s="263"/>
      <c r="C33" s="263"/>
      <c r="D33" s="263"/>
      <c r="E33" s="263"/>
      <c r="F33" s="263"/>
      <c r="G33" s="263"/>
      <c r="H33" s="263"/>
      <c r="I33" s="263"/>
      <c r="J33" s="263"/>
      <c r="K33" s="42"/>
    </row>
    <row r="34" spans="1:18" s="287" customFormat="1" ht="22" customHeight="1">
      <c r="A34" s="366" t="s">
        <v>132</v>
      </c>
      <c r="B34" s="366"/>
      <c r="C34" s="366"/>
      <c r="D34" s="366"/>
      <c r="E34" s="366"/>
      <c r="F34" s="366"/>
      <c r="G34" s="366"/>
      <c r="H34" s="366"/>
      <c r="I34" s="366"/>
      <c r="J34" s="366"/>
      <c r="K34" s="42"/>
    </row>
    <row r="35" spans="1:18" s="287" customFormat="1" ht="22" customHeight="1">
      <c r="A35" s="366" t="s">
        <v>182</v>
      </c>
      <c r="B35" s="366"/>
      <c r="C35" s="366"/>
      <c r="D35" s="366"/>
      <c r="E35" s="366"/>
      <c r="F35" s="366"/>
      <c r="G35" s="366"/>
      <c r="H35" s="366"/>
      <c r="I35" s="366"/>
      <c r="J35" s="366"/>
      <c r="K35" s="42"/>
    </row>
    <row r="36" spans="1:18" s="287" customFormat="1" ht="22" customHeight="1">
      <c r="A36" s="373"/>
      <c r="B36" s="373"/>
      <c r="C36" s="373"/>
      <c r="D36" s="373"/>
      <c r="E36" s="373"/>
      <c r="F36" s="373"/>
      <c r="G36" s="373"/>
      <c r="H36" s="373"/>
      <c r="I36" s="373"/>
      <c r="J36" s="373"/>
      <c r="K36" s="42"/>
    </row>
    <row r="37" spans="1:18" s="287" customFormat="1" ht="22" customHeight="1">
      <c r="D37" s="372" t="s">
        <v>1</v>
      </c>
      <c r="E37" s="372"/>
      <c r="F37" s="372"/>
      <c r="G37" s="372"/>
      <c r="H37" s="372" t="s">
        <v>2</v>
      </c>
      <c r="I37" s="372"/>
      <c r="J37" s="372"/>
      <c r="K37" s="42"/>
    </row>
    <row r="38" spans="1:18" s="287" customFormat="1" ht="22" customHeight="1">
      <c r="B38" s="288"/>
      <c r="C38" s="288"/>
      <c r="D38" s="371" t="s">
        <v>49</v>
      </c>
      <c r="E38" s="371"/>
      <c r="F38" s="371"/>
      <c r="G38" s="289"/>
      <c r="H38" s="371" t="s">
        <v>49</v>
      </c>
      <c r="I38" s="371"/>
      <c r="J38" s="371"/>
      <c r="K38" s="42"/>
    </row>
    <row r="39" spans="1:18" s="287" customFormat="1" ht="22" customHeight="1">
      <c r="B39" s="288"/>
      <c r="C39" s="288"/>
      <c r="D39" s="371" t="s">
        <v>137</v>
      </c>
      <c r="E39" s="371"/>
      <c r="F39" s="371"/>
      <c r="G39" s="289"/>
      <c r="H39" s="371" t="s">
        <v>137</v>
      </c>
      <c r="I39" s="371"/>
      <c r="J39" s="371"/>
      <c r="K39" s="42"/>
    </row>
    <row r="40" spans="1:18" s="287" customFormat="1" ht="22" customHeight="1">
      <c r="B40" s="288"/>
      <c r="C40" s="288"/>
      <c r="D40" s="289">
        <v>2565</v>
      </c>
      <c r="F40" s="289">
        <v>2564</v>
      </c>
      <c r="H40" s="289">
        <v>2565</v>
      </c>
      <c r="I40" s="289"/>
      <c r="J40" s="289">
        <v>2564</v>
      </c>
      <c r="K40" s="42"/>
    </row>
    <row r="41" spans="1:18" s="287" customFormat="1" ht="22" customHeight="1">
      <c r="B41" s="360"/>
      <c r="C41" s="360"/>
      <c r="D41" s="289"/>
      <c r="F41" s="289" t="s">
        <v>216</v>
      </c>
      <c r="H41" s="289"/>
      <c r="I41" s="289"/>
      <c r="J41" s="289" t="s">
        <v>216</v>
      </c>
      <c r="K41" s="42"/>
    </row>
    <row r="42" spans="1:18" s="287" customFormat="1" ht="22" customHeight="1">
      <c r="B42" s="288"/>
      <c r="C42" s="288"/>
      <c r="D42" s="370" t="s">
        <v>6</v>
      </c>
      <c r="E42" s="370"/>
      <c r="F42" s="370"/>
      <c r="G42" s="370"/>
      <c r="H42" s="370"/>
      <c r="I42" s="370"/>
      <c r="J42" s="370"/>
      <c r="K42" s="42"/>
    </row>
    <row r="43" spans="1:18" ht="21" customHeight="1">
      <c r="A43" s="299" t="s">
        <v>128</v>
      </c>
      <c r="B43" s="298"/>
      <c r="C43" s="289"/>
      <c r="D43" s="304"/>
      <c r="E43" s="287"/>
      <c r="F43" s="304"/>
      <c r="G43" s="287"/>
      <c r="H43" s="304"/>
      <c r="I43" s="304"/>
      <c r="J43" s="304"/>
      <c r="L43" s="325"/>
      <c r="M43" s="325"/>
      <c r="N43" s="325"/>
      <c r="O43" s="325"/>
      <c r="P43" s="325"/>
      <c r="Q43" s="325"/>
      <c r="R43" s="325"/>
    </row>
    <row r="44" spans="1:18" ht="21" customHeight="1">
      <c r="A44" s="305" t="s">
        <v>142</v>
      </c>
      <c r="B44" s="298"/>
      <c r="C44" s="289"/>
      <c r="D44" s="304"/>
      <c r="E44" s="304"/>
      <c r="F44" s="304"/>
      <c r="G44" s="304"/>
      <c r="H44" s="304"/>
      <c r="I44" s="304"/>
      <c r="J44" s="304"/>
      <c r="L44" s="325"/>
      <c r="M44" s="325"/>
      <c r="N44" s="325"/>
      <c r="O44" s="325"/>
      <c r="P44" s="325"/>
      <c r="Q44" s="325"/>
      <c r="R44" s="325"/>
    </row>
    <row r="45" spans="1:18" ht="21" customHeight="1">
      <c r="A45" s="294" t="s">
        <v>204</v>
      </c>
      <c r="B45" s="298"/>
      <c r="C45" s="289"/>
      <c r="D45" s="40">
        <v>-8301</v>
      </c>
      <c r="E45" s="41"/>
      <c r="F45" s="40">
        <v>6986</v>
      </c>
      <c r="G45" s="198"/>
      <c r="H45" s="198">
        <v>-40</v>
      </c>
      <c r="I45" s="198"/>
      <c r="J45" s="198">
        <v>235</v>
      </c>
      <c r="L45" s="325"/>
      <c r="M45" s="325"/>
      <c r="N45" s="325"/>
      <c r="O45" s="325"/>
      <c r="P45" s="325"/>
      <c r="Q45" s="325"/>
      <c r="R45" s="325"/>
    </row>
    <row r="46" spans="1:18" ht="21" customHeight="1">
      <c r="A46" s="294" t="s">
        <v>100</v>
      </c>
      <c r="B46" s="298"/>
      <c r="C46" s="289"/>
      <c r="D46" s="202">
        <v>27469</v>
      </c>
      <c r="E46" s="40"/>
      <c r="F46" s="202">
        <v>7391</v>
      </c>
      <c r="G46" s="198"/>
      <c r="H46" s="33">
        <v>0</v>
      </c>
      <c r="I46" s="199"/>
      <c r="J46" s="33">
        <v>0</v>
      </c>
      <c r="L46" s="325"/>
      <c r="M46" s="325"/>
      <c r="N46" s="325"/>
      <c r="O46" s="325"/>
      <c r="P46" s="325"/>
      <c r="Q46" s="325"/>
      <c r="R46" s="325"/>
    </row>
    <row r="47" spans="1:18" ht="22.5" customHeight="1">
      <c r="A47" s="299" t="s">
        <v>107</v>
      </c>
      <c r="B47" s="306"/>
      <c r="C47" s="301"/>
      <c r="D47" s="197"/>
      <c r="E47" s="197"/>
      <c r="F47" s="197"/>
      <c r="G47" s="203"/>
      <c r="H47" s="207"/>
      <c r="I47" s="208"/>
      <c r="J47" s="207"/>
      <c r="L47" s="325"/>
      <c r="M47" s="325"/>
      <c r="N47" s="325"/>
      <c r="O47" s="325"/>
      <c r="P47" s="325"/>
      <c r="Q47" s="325"/>
      <c r="R47" s="325"/>
    </row>
    <row r="48" spans="1:18" ht="21" customHeight="1">
      <c r="A48" s="355" t="s">
        <v>175</v>
      </c>
      <c r="B48" s="306"/>
      <c r="C48" s="301"/>
      <c r="D48" s="213">
        <f>SUM(D45:D46)</f>
        <v>19168</v>
      </c>
      <c r="E48" s="197"/>
      <c r="F48" s="213">
        <f>SUM(F45:F46)</f>
        <v>14377</v>
      </c>
      <c r="G48" s="203"/>
      <c r="H48" s="277">
        <f>SUM(H45:H46)</f>
        <v>-40</v>
      </c>
      <c r="I48" s="208"/>
      <c r="J48" s="213">
        <f>SUM(J45:J46)</f>
        <v>235</v>
      </c>
      <c r="L48" s="325"/>
      <c r="M48" s="325"/>
      <c r="N48" s="325"/>
      <c r="O48" s="325"/>
      <c r="P48" s="325"/>
      <c r="Q48" s="325"/>
      <c r="R48" s="325"/>
    </row>
    <row r="49" spans="1:18" ht="21" customHeight="1">
      <c r="A49" s="299"/>
      <c r="B49" s="306"/>
      <c r="C49" s="301"/>
      <c r="D49" s="197"/>
      <c r="E49" s="197"/>
      <c r="F49" s="197"/>
      <c r="G49" s="203"/>
      <c r="H49" s="197"/>
      <c r="I49" s="208"/>
      <c r="J49" s="197"/>
      <c r="L49" s="325"/>
      <c r="M49" s="325"/>
      <c r="N49" s="325"/>
      <c r="O49" s="325"/>
      <c r="P49" s="325"/>
      <c r="Q49" s="325"/>
      <c r="R49" s="325"/>
    </row>
    <row r="50" spans="1:18" ht="22" customHeight="1">
      <c r="A50" s="305" t="s">
        <v>143</v>
      </c>
      <c r="B50" s="298"/>
      <c r="C50" s="289"/>
      <c r="D50" s="209"/>
      <c r="E50" s="209"/>
      <c r="F50" s="209"/>
      <c r="G50" s="210"/>
      <c r="H50" s="211"/>
      <c r="I50" s="210"/>
      <c r="J50" s="211"/>
      <c r="L50" s="325"/>
      <c r="M50" s="325"/>
      <c r="N50" s="325"/>
      <c r="O50" s="325"/>
      <c r="P50" s="325"/>
      <c r="Q50" s="325"/>
      <c r="R50" s="325"/>
    </row>
    <row r="51" spans="1:18" ht="21" customHeight="1">
      <c r="A51" s="294" t="s">
        <v>172</v>
      </c>
      <c r="B51" s="298"/>
      <c r="C51" s="289"/>
      <c r="H51" s="219"/>
      <c r="L51" s="325"/>
      <c r="M51" s="325"/>
      <c r="N51" s="325"/>
      <c r="O51" s="325"/>
      <c r="P51" s="325"/>
      <c r="Q51" s="325"/>
      <c r="R51" s="325"/>
    </row>
    <row r="52" spans="1:18" ht="21" customHeight="1">
      <c r="A52" s="294" t="s">
        <v>184</v>
      </c>
      <c r="B52" s="298"/>
      <c r="C52" s="289"/>
      <c r="D52" s="280">
        <v>0</v>
      </c>
      <c r="E52" s="40"/>
      <c r="F52" s="40">
        <v>-3391</v>
      </c>
      <c r="G52" s="198"/>
      <c r="H52" s="280">
        <v>0</v>
      </c>
      <c r="I52" s="281"/>
      <c r="J52" s="280">
        <v>0</v>
      </c>
      <c r="L52" s="325"/>
      <c r="M52" s="325"/>
      <c r="N52" s="325"/>
      <c r="O52" s="325"/>
      <c r="P52" s="325"/>
      <c r="Q52" s="325"/>
      <c r="R52" s="325"/>
    </row>
    <row r="53" spans="1:18" ht="21" customHeight="1">
      <c r="A53" s="307" t="s">
        <v>201</v>
      </c>
      <c r="B53" s="308"/>
      <c r="C53" s="309"/>
      <c r="D53" s="29"/>
      <c r="E53" s="29"/>
      <c r="F53" s="29"/>
      <c r="G53" s="25"/>
      <c r="H53" s="310"/>
      <c r="I53" s="25"/>
      <c r="J53" s="311"/>
    </row>
    <row r="54" spans="1:18" ht="21" customHeight="1">
      <c r="A54" s="307" t="s">
        <v>200</v>
      </c>
      <c r="B54" s="308"/>
      <c r="C54" s="309"/>
      <c r="D54" s="33">
        <v>21219</v>
      </c>
      <c r="E54" s="29"/>
      <c r="F54" s="249">
        <v>0</v>
      </c>
      <c r="G54" s="25"/>
      <c r="H54" s="249">
        <v>0</v>
      </c>
      <c r="I54" s="25"/>
      <c r="J54" s="312">
        <v>0</v>
      </c>
    </row>
    <row r="55" spans="1:18" ht="21" customHeight="1">
      <c r="A55" s="299" t="s">
        <v>108</v>
      </c>
      <c r="B55" s="306"/>
      <c r="C55" s="301"/>
      <c r="D55" s="212"/>
      <c r="E55" s="197"/>
      <c r="F55" s="212"/>
      <c r="G55" s="203"/>
      <c r="H55" s="212"/>
      <c r="I55" s="208"/>
      <c r="J55" s="212"/>
      <c r="L55" s="325"/>
      <c r="M55" s="325"/>
      <c r="N55" s="325"/>
      <c r="O55" s="325"/>
      <c r="P55" s="325"/>
      <c r="Q55" s="325"/>
      <c r="R55" s="325"/>
    </row>
    <row r="56" spans="1:18" ht="21" customHeight="1">
      <c r="A56" s="299" t="s">
        <v>175</v>
      </c>
      <c r="B56" s="306"/>
      <c r="C56" s="301"/>
      <c r="D56" s="213">
        <f>SUM(D52:D54)</f>
        <v>21219</v>
      </c>
      <c r="E56" s="197"/>
      <c r="F56" s="213">
        <f>F52</f>
        <v>-3391</v>
      </c>
      <c r="G56" s="203"/>
      <c r="H56" s="248">
        <f>H52</f>
        <v>0</v>
      </c>
      <c r="I56" s="208"/>
      <c r="J56" s="248">
        <f>J52</f>
        <v>0</v>
      </c>
      <c r="L56" s="325"/>
      <c r="M56" s="325"/>
      <c r="N56" s="325"/>
      <c r="O56" s="325"/>
      <c r="P56" s="325"/>
      <c r="Q56" s="325"/>
      <c r="R56" s="325"/>
    </row>
    <row r="57" spans="1:18" ht="21" customHeight="1">
      <c r="A57" s="354" t="s">
        <v>57</v>
      </c>
      <c r="B57" s="306"/>
      <c r="C57" s="301"/>
      <c r="D57" s="276">
        <f>D48+D56</f>
        <v>40387</v>
      </c>
      <c r="E57" s="200"/>
      <c r="F57" s="206">
        <f>F48+F56</f>
        <v>10986</v>
      </c>
      <c r="G57" s="200"/>
      <c r="H57" s="276">
        <f>H48+H56</f>
        <v>-40</v>
      </c>
      <c r="I57" s="200"/>
      <c r="J57" s="206">
        <f>J48+J56</f>
        <v>235</v>
      </c>
      <c r="L57" s="325"/>
      <c r="M57" s="325"/>
      <c r="N57" s="325"/>
      <c r="O57" s="325"/>
      <c r="P57" s="325"/>
      <c r="Q57" s="325"/>
      <c r="R57" s="325"/>
    </row>
    <row r="58" spans="1:18" ht="21" customHeight="1" thickBot="1">
      <c r="A58" s="313" t="s">
        <v>58</v>
      </c>
      <c r="B58" s="298"/>
      <c r="C58" s="289"/>
      <c r="D58" s="278">
        <f>D57+D31</f>
        <v>127348</v>
      </c>
      <c r="E58" s="203"/>
      <c r="F58" s="214">
        <f>F57+F31</f>
        <v>24384</v>
      </c>
      <c r="G58" s="203"/>
      <c r="H58" s="278">
        <f>H57+H31</f>
        <v>32123</v>
      </c>
      <c r="I58" s="203"/>
      <c r="J58" s="214">
        <f>J57+J31</f>
        <v>-8277</v>
      </c>
      <c r="L58" s="325"/>
      <c r="M58" s="325"/>
      <c r="N58" s="325"/>
      <c r="O58" s="325"/>
      <c r="P58" s="325"/>
      <c r="Q58" s="325"/>
      <c r="R58" s="325"/>
    </row>
    <row r="59" spans="1:18" ht="21" customHeight="1" thickTop="1">
      <c r="A59" s="295"/>
      <c r="B59" s="302"/>
      <c r="C59" s="301"/>
      <c r="D59" s="41"/>
      <c r="E59" s="41"/>
      <c r="F59" s="41"/>
      <c r="G59" s="43"/>
      <c r="H59" s="41"/>
      <c r="I59" s="40"/>
      <c r="J59" s="41"/>
      <c r="L59" s="325"/>
      <c r="M59" s="325"/>
      <c r="N59" s="325"/>
      <c r="O59" s="325"/>
      <c r="P59" s="325"/>
      <c r="Q59" s="325"/>
      <c r="R59" s="325"/>
    </row>
    <row r="60" spans="1:18" ht="21" customHeight="1">
      <c r="A60" s="302" t="s">
        <v>173</v>
      </c>
      <c r="B60" s="302"/>
      <c r="C60" s="314"/>
      <c r="D60" s="331"/>
      <c r="E60" s="331"/>
      <c r="F60" s="331"/>
      <c r="G60" s="331"/>
      <c r="H60" s="331"/>
      <c r="I60" s="331"/>
      <c r="J60" s="331"/>
      <c r="L60" s="325"/>
      <c r="M60" s="325"/>
      <c r="N60" s="325"/>
      <c r="O60" s="325"/>
      <c r="P60" s="325"/>
      <c r="Q60" s="325"/>
      <c r="R60" s="325"/>
    </row>
    <row r="61" spans="1:18" ht="21" customHeight="1" thickBot="1">
      <c r="A61" s="294" t="s">
        <v>177</v>
      </c>
      <c r="B61" s="287"/>
      <c r="C61" s="315"/>
      <c r="D61" s="247">
        <v>0.69636608867566163</v>
      </c>
      <c r="E61" s="215"/>
      <c r="F61" s="247">
        <v>6.2714063424880642E-3</v>
      </c>
      <c r="G61" s="216"/>
      <c r="H61" s="247">
        <v>9.2995501241790499E-2</v>
      </c>
      <c r="I61" s="217"/>
      <c r="J61" s="247">
        <v>-2.4611438813858185E-2</v>
      </c>
      <c r="L61" s="325"/>
      <c r="M61" s="325"/>
      <c r="N61" s="325"/>
      <c r="O61" s="325"/>
      <c r="P61" s="325"/>
      <c r="Q61" s="325"/>
      <c r="R61" s="325"/>
    </row>
    <row r="62" spans="1:18" ht="21" customHeight="1" thickTop="1" thickBot="1">
      <c r="A62" s="294" t="s">
        <v>205</v>
      </c>
      <c r="B62" s="288"/>
      <c r="C62" s="315"/>
      <c r="D62" s="247">
        <v>-0.44492866730677993</v>
      </c>
      <c r="E62" s="215"/>
      <c r="F62" s="247">
        <v>3.246732218524595E-2</v>
      </c>
      <c r="G62" s="216"/>
      <c r="H62" s="247">
        <v>0</v>
      </c>
      <c r="I62" s="217"/>
      <c r="J62" s="247">
        <v>0</v>
      </c>
      <c r="L62" s="325"/>
      <c r="M62" s="325"/>
      <c r="N62" s="325"/>
      <c r="O62" s="325"/>
      <c r="P62" s="325"/>
      <c r="Q62" s="325"/>
      <c r="R62" s="325"/>
    </row>
    <row r="63" spans="1:18" ht="21" customHeight="1" thickTop="1">
      <c r="A63" s="286"/>
      <c r="B63" s="287"/>
      <c r="C63" s="314"/>
      <c r="D63" s="215"/>
      <c r="E63" s="215"/>
      <c r="F63" s="215"/>
      <c r="G63" s="216"/>
      <c r="H63" s="215"/>
      <c r="I63" s="217"/>
      <c r="J63" s="215"/>
      <c r="L63" s="325"/>
      <c r="M63" s="325"/>
      <c r="N63" s="325"/>
      <c r="O63" s="325"/>
      <c r="P63" s="325"/>
      <c r="Q63" s="325"/>
      <c r="R63" s="325"/>
    </row>
    <row r="64" spans="1:18" ht="21" customHeight="1">
      <c r="A64" s="316"/>
      <c r="B64" s="318"/>
      <c r="C64" s="317"/>
      <c r="D64" s="332"/>
      <c r="E64" s="333"/>
      <c r="F64" s="332"/>
      <c r="G64" s="334"/>
      <c r="H64" s="332"/>
      <c r="I64" s="333"/>
      <c r="J64" s="332"/>
      <c r="L64" s="325"/>
      <c r="M64" s="325"/>
      <c r="N64" s="325"/>
      <c r="O64" s="325"/>
      <c r="P64" s="325"/>
      <c r="Q64" s="325"/>
      <c r="R64" s="325"/>
    </row>
    <row r="65" spans="1:10" s="287" customFormat="1" ht="22" customHeight="1">
      <c r="A65" s="295"/>
      <c r="B65" s="321"/>
      <c r="C65" s="321"/>
      <c r="D65" s="41"/>
      <c r="E65" s="41"/>
      <c r="F65" s="41"/>
      <c r="G65" s="43"/>
      <c r="H65" s="41"/>
      <c r="I65" s="40"/>
      <c r="J65" s="41"/>
    </row>
    <row r="66" spans="1:10" s="287" customFormat="1" ht="22" customHeight="1"/>
  </sheetData>
  <mergeCells count="19">
    <mergeCell ref="A35:J35"/>
    <mergeCell ref="A36:J36"/>
    <mergeCell ref="H37:J37"/>
    <mergeCell ref="D42:J42"/>
    <mergeCell ref="A2:J2"/>
    <mergeCell ref="A34:J34"/>
    <mergeCell ref="D38:F38"/>
    <mergeCell ref="H38:J38"/>
    <mergeCell ref="D39:F39"/>
    <mergeCell ref="H39:J39"/>
    <mergeCell ref="D5:G5"/>
    <mergeCell ref="D37:G37"/>
    <mergeCell ref="A3:J3"/>
    <mergeCell ref="H5:J5"/>
    <mergeCell ref="D7:F7"/>
    <mergeCell ref="H7:J7"/>
    <mergeCell ref="D6:F6"/>
    <mergeCell ref="H6:J6"/>
    <mergeCell ref="D10:J10"/>
  </mergeCells>
  <phoneticPr fontId="5" type="noConversion"/>
  <pageMargins left="0.7" right="0.7" top="0.48" bottom="0.4" header="0.5" footer="0.5"/>
  <pageSetup paperSize="9" scale="75" firstPageNumber="5" fitToHeight="0" orientation="portrait" useFirstPageNumber="1" r:id="rId1"/>
  <headerFooter alignWithMargins="0">
    <oddFooter>&amp;L&amp;15หมายเหตุประกอบงบการเงินเป็นส่วนหนึ่งของงบการเงินระหว่างกาลนี้&amp;14
&amp;C&amp;15&amp;P</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5"/>
  <sheetViews>
    <sheetView topLeftCell="A61" zoomScale="83" zoomScaleNormal="83" zoomScaleSheetLayoutView="80" workbookViewId="0"/>
  </sheetViews>
  <sheetFormatPr defaultColWidth="10.6640625" defaultRowHeight="20"/>
  <cols>
    <col min="1" max="1" width="64.44140625" style="322" customWidth="1"/>
    <col min="2" max="2" width="11.109375" style="323" customWidth="1"/>
    <col min="3" max="3" width="1.6640625" style="323" customWidth="1"/>
    <col min="4" max="4" width="15.109375" style="293" customWidth="1"/>
    <col min="5" max="5" width="1.6640625" style="293" customWidth="1"/>
    <col min="6" max="6" width="15.109375" style="293" customWidth="1"/>
    <col min="7" max="7" width="1.6640625" style="293" customWidth="1"/>
    <col min="8" max="8" width="15.109375" style="293" customWidth="1"/>
    <col min="9" max="9" width="1.44140625" style="293" customWidth="1"/>
    <col min="10" max="10" width="15.109375" style="293" customWidth="1"/>
    <col min="11" max="11" width="2" style="293" customWidth="1"/>
    <col min="12" max="16384" width="10.6640625" style="293"/>
  </cols>
  <sheetData>
    <row r="1" spans="1:10" s="283" customFormat="1" ht="22" customHeight="1">
      <c r="A1" s="282" t="s">
        <v>133</v>
      </c>
      <c r="B1" s="263"/>
      <c r="C1" s="263"/>
      <c r="D1" s="263"/>
      <c r="E1" s="263"/>
      <c r="F1" s="263"/>
      <c r="G1" s="263"/>
      <c r="H1" s="263"/>
      <c r="I1" s="263"/>
      <c r="J1" s="263"/>
    </row>
    <row r="2" spans="1:10" s="283" customFormat="1" ht="22" customHeight="1">
      <c r="A2" s="366" t="s">
        <v>132</v>
      </c>
      <c r="B2" s="366"/>
      <c r="C2" s="366"/>
      <c r="D2" s="366"/>
      <c r="E2" s="366"/>
      <c r="F2" s="366"/>
      <c r="G2" s="366"/>
      <c r="H2" s="366"/>
      <c r="I2" s="366"/>
      <c r="J2" s="366"/>
    </row>
    <row r="3" spans="1:10" s="283" customFormat="1" ht="22" customHeight="1">
      <c r="A3" s="366" t="s">
        <v>182</v>
      </c>
      <c r="B3" s="366"/>
      <c r="C3" s="366"/>
      <c r="D3" s="366"/>
      <c r="E3" s="366"/>
      <c r="F3" s="366"/>
      <c r="G3" s="366"/>
      <c r="H3" s="366"/>
      <c r="I3" s="366"/>
      <c r="J3" s="366"/>
    </row>
    <row r="4" spans="1:10" s="283" customFormat="1" ht="22" customHeight="1">
      <c r="A4" s="284"/>
      <c r="B4" s="285"/>
      <c r="C4" s="285"/>
      <c r="D4" s="285"/>
      <c r="E4" s="285"/>
      <c r="F4" s="285"/>
      <c r="G4" s="285"/>
      <c r="H4" s="285"/>
      <c r="I4" s="285"/>
      <c r="J4" s="285"/>
    </row>
    <row r="5" spans="1:10" s="287" customFormat="1" ht="22" customHeight="1">
      <c r="A5" s="286"/>
      <c r="D5" s="372" t="s">
        <v>1</v>
      </c>
      <c r="E5" s="372"/>
      <c r="F5" s="372"/>
      <c r="G5" s="372"/>
      <c r="H5" s="372" t="s">
        <v>2</v>
      </c>
      <c r="I5" s="372"/>
      <c r="J5" s="372"/>
    </row>
    <row r="6" spans="1:10" s="287" customFormat="1" ht="22" customHeight="1">
      <c r="A6" s="286"/>
      <c r="B6" s="339"/>
      <c r="C6" s="339"/>
      <c r="D6" s="371" t="s">
        <v>138</v>
      </c>
      <c r="E6" s="371"/>
      <c r="F6" s="371"/>
      <c r="G6" s="289"/>
      <c r="H6" s="371" t="s">
        <v>138</v>
      </c>
      <c r="I6" s="371"/>
      <c r="J6" s="371"/>
    </row>
    <row r="7" spans="1:10" s="287" customFormat="1" ht="22" customHeight="1">
      <c r="A7" s="286"/>
      <c r="B7" s="339"/>
      <c r="C7" s="339"/>
      <c r="D7" s="371" t="s">
        <v>137</v>
      </c>
      <c r="E7" s="371"/>
      <c r="F7" s="371"/>
      <c r="G7" s="289"/>
      <c r="H7" s="371" t="s">
        <v>137</v>
      </c>
      <c r="I7" s="371"/>
      <c r="J7" s="371"/>
    </row>
    <row r="8" spans="1:10" s="287" customFormat="1" ht="22" customHeight="1">
      <c r="A8" s="286"/>
      <c r="B8" s="339" t="s">
        <v>5</v>
      </c>
      <c r="C8" s="339"/>
      <c r="D8" s="289">
        <v>2565</v>
      </c>
      <c r="F8" s="289">
        <v>2564</v>
      </c>
      <c r="H8" s="289">
        <v>2565</v>
      </c>
      <c r="I8" s="289"/>
      <c r="J8" s="289">
        <v>2564</v>
      </c>
    </row>
    <row r="9" spans="1:10" s="287" customFormat="1" ht="22" customHeight="1">
      <c r="A9" s="286"/>
      <c r="B9" s="360"/>
      <c r="C9" s="360"/>
      <c r="D9" s="289"/>
      <c r="F9" s="289" t="s">
        <v>216</v>
      </c>
      <c r="H9" s="289"/>
      <c r="I9" s="289"/>
      <c r="J9" s="289" t="s">
        <v>216</v>
      </c>
    </row>
    <row r="10" spans="1:10" s="287" customFormat="1" ht="22" customHeight="1">
      <c r="A10" s="286"/>
      <c r="B10" s="290"/>
      <c r="C10" s="290"/>
      <c r="D10" s="370" t="s">
        <v>6</v>
      </c>
      <c r="E10" s="370"/>
      <c r="F10" s="370"/>
      <c r="G10" s="370"/>
      <c r="H10" s="370"/>
      <c r="I10" s="370"/>
      <c r="J10" s="370"/>
    </row>
    <row r="11" spans="1:10" ht="21" customHeight="1">
      <c r="A11" s="291" t="s">
        <v>50</v>
      </c>
      <c r="B11" s="289"/>
      <c r="C11" s="289"/>
      <c r="D11" s="287"/>
      <c r="E11" s="287"/>
      <c r="F11" s="287"/>
      <c r="G11" s="292"/>
      <c r="H11" s="292"/>
      <c r="I11" s="292"/>
      <c r="J11" s="292"/>
    </row>
    <row r="12" spans="1:10" ht="21" customHeight="1">
      <c r="A12" s="294" t="s">
        <v>51</v>
      </c>
      <c r="B12" s="339">
        <v>3</v>
      </c>
      <c r="C12" s="289"/>
      <c r="D12" s="209">
        <v>63156</v>
      </c>
      <c r="E12" s="42"/>
      <c r="F12" s="209">
        <v>31982</v>
      </c>
      <c r="G12" s="42"/>
      <c r="H12" s="209">
        <v>58778</v>
      </c>
      <c r="I12" s="42"/>
      <c r="J12" s="209">
        <v>42456</v>
      </c>
    </row>
    <row r="13" spans="1:10" ht="21" customHeight="1">
      <c r="A13" s="295" t="s">
        <v>212</v>
      </c>
      <c r="B13" s="357">
        <v>10</v>
      </c>
      <c r="C13" s="289"/>
      <c r="D13" s="209">
        <v>0</v>
      </c>
      <c r="E13" s="209"/>
      <c r="F13" s="209">
        <v>0</v>
      </c>
      <c r="G13" s="209"/>
      <c r="H13" s="209">
        <v>55479</v>
      </c>
      <c r="I13" s="209"/>
      <c r="J13" s="145">
        <v>0</v>
      </c>
    </row>
    <row r="14" spans="1:10" ht="21" customHeight="1">
      <c r="A14" s="295" t="s">
        <v>52</v>
      </c>
      <c r="B14" s="339">
        <v>3</v>
      </c>
      <c r="C14" s="289"/>
      <c r="D14" s="209">
        <v>1169</v>
      </c>
      <c r="E14" s="209"/>
      <c r="F14" s="209">
        <v>4521</v>
      </c>
      <c r="G14" s="209"/>
      <c r="H14" s="209">
        <v>1658</v>
      </c>
      <c r="I14" s="209"/>
      <c r="J14" s="209">
        <v>5526</v>
      </c>
    </row>
    <row r="15" spans="1:10" ht="21" customHeight="1">
      <c r="A15" s="286" t="s">
        <v>53</v>
      </c>
      <c r="B15" s="289"/>
      <c r="C15" s="289"/>
      <c r="D15" s="223">
        <f>SUM(D12:D14)</f>
        <v>64325</v>
      </c>
      <c r="E15" s="224"/>
      <c r="F15" s="223">
        <f>SUM(F12:F14)</f>
        <v>36503</v>
      </c>
      <c r="G15" s="224">
        <f>SUM(G12:G14)</f>
        <v>0</v>
      </c>
      <c r="H15" s="223">
        <f>SUM(H12:H14)</f>
        <v>115915</v>
      </c>
      <c r="I15" s="224">
        <f>SUM(I12:I14)</f>
        <v>0</v>
      </c>
      <c r="J15" s="223">
        <f>SUM(J12:J14)</f>
        <v>47982</v>
      </c>
    </row>
    <row r="16" spans="1:10" ht="21" customHeight="1">
      <c r="A16" s="286"/>
      <c r="B16" s="289"/>
      <c r="C16" s="289"/>
      <c r="D16" s="209"/>
      <c r="E16" s="209"/>
      <c r="F16" s="209"/>
      <c r="G16" s="209"/>
      <c r="H16" s="209"/>
      <c r="I16" s="209"/>
      <c r="J16" s="209"/>
    </row>
    <row r="17" spans="1:21" ht="21" customHeight="1">
      <c r="A17" s="291" t="s">
        <v>168</v>
      </c>
      <c r="B17" s="289"/>
      <c r="C17" s="289"/>
      <c r="D17" s="42"/>
      <c r="E17" s="42"/>
      <c r="F17" s="42"/>
      <c r="G17" s="42"/>
      <c r="H17" s="42"/>
      <c r="I17" s="42"/>
      <c r="J17" s="42"/>
      <c r="P17" s="361"/>
      <c r="U17"/>
    </row>
    <row r="18" spans="1:21" ht="21" customHeight="1">
      <c r="A18" s="287" t="s">
        <v>169</v>
      </c>
      <c r="B18" s="339">
        <v>3</v>
      </c>
      <c r="C18" s="289"/>
      <c r="D18" s="210">
        <v>40758</v>
      </c>
      <c r="E18" s="42"/>
      <c r="F18" s="210">
        <v>34229</v>
      </c>
      <c r="G18" s="42"/>
      <c r="H18" s="209">
        <v>23132</v>
      </c>
      <c r="I18" s="42"/>
      <c r="J18" s="209">
        <v>21117</v>
      </c>
      <c r="P18" s="361"/>
    </row>
    <row r="19" spans="1:21" ht="21" customHeight="1">
      <c r="A19" s="295" t="s">
        <v>55</v>
      </c>
      <c r="B19" s="297">
        <v>3</v>
      </c>
      <c r="C19" s="289"/>
      <c r="D19" s="210">
        <v>39422</v>
      </c>
      <c r="E19" s="209"/>
      <c r="F19" s="210">
        <v>40309</v>
      </c>
      <c r="G19" s="209"/>
      <c r="H19" s="209">
        <v>24316</v>
      </c>
      <c r="I19" s="209"/>
      <c r="J19" s="209">
        <v>23593</v>
      </c>
      <c r="P19" s="361"/>
    </row>
    <row r="20" spans="1:21" ht="21" customHeight="1">
      <c r="A20" s="286" t="s">
        <v>170</v>
      </c>
      <c r="B20" s="298"/>
      <c r="C20" s="289"/>
      <c r="D20" s="223">
        <f>SUM(D18:D19)</f>
        <v>80180</v>
      </c>
      <c r="E20" s="225"/>
      <c r="F20" s="223">
        <f>SUM(F18:F19)</f>
        <v>74538</v>
      </c>
      <c r="G20" s="224"/>
      <c r="H20" s="223">
        <f>SUM(H18:H19)</f>
        <v>47448</v>
      </c>
      <c r="I20" s="224"/>
      <c r="J20" s="223">
        <f>SUM(J18:J19)</f>
        <v>44710</v>
      </c>
      <c r="P20" s="361"/>
    </row>
    <row r="21" spans="1:21" ht="21" customHeight="1">
      <c r="A21" s="286"/>
      <c r="B21" s="298"/>
      <c r="C21" s="289"/>
      <c r="D21" s="226"/>
      <c r="E21" s="225"/>
      <c r="F21" s="226"/>
      <c r="G21" s="224"/>
      <c r="H21" s="226"/>
      <c r="I21" s="224"/>
      <c r="J21" s="226"/>
      <c r="P21" s="361"/>
    </row>
    <row r="22" spans="1:21" ht="21" customHeight="1">
      <c r="A22" s="299" t="s">
        <v>223</v>
      </c>
      <c r="B22" s="289"/>
      <c r="C22" s="289"/>
      <c r="D22" s="226">
        <f>D15-D20</f>
        <v>-15855</v>
      </c>
      <c r="E22" s="226"/>
      <c r="F22" s="226">
        <f>F15-F20</f>
        <v>-38035</v>
      </c>
      <c r="G22" s="226"/>
      <c r="H22" s="226">
        <f>H15-H20</f>
        <v>68467</v>
      </c>
      <c r="I22" s="226"/>
      <c r="J22" s="226">
        <f>J15-J20</f>
        <v>3272</v>
      </c>
      <c r="P22" s="361"/>
    </row>
    <row r="23" spans="1:21" ht="21" customHeight="1">
      <c r="A23" s="295" t="s">
        <v>54</v>
      </c>
      <c r="B23" s="339">
        <v>3</v>
      </c>
      <c r="C23" s="289"/>
      <c r="D23" s="210">
        <v>-28037</v>
      </c>
      <c r="E23" s="227"/>
      <c r="F23" s="210">
        <v>-24376</v>
      </c>
      <c r="G23" s="209"/>
      <c r="H23" s="209">
        <v>-30019</v>
      </c>
      <c r="I23" s="209"/>
      <c r="J23" s="209">
        <v>-30663</v>
      </c>
      <c r="P23" s="361"/>
    </row>
    <row r="24" spans="1:21" ht="21" customHeight="1">
      <c r="A24" s="295" t="s">
        <v>183</v>
      </c>
      <c r="B24" s="265"/>
      <c r="C24" s="289"/>
      <c r="D24" s="210">
        <v>0</v>
      </c>
      <c r="E24" s="209"/>
      <c r="F24" s="210">
        <v>16173</v>
      </c>
      <c r="G24" s="209"/>
      <c r="H24" s="209">
        <v>0</v>
      </c>
      <c r="I24" s="209"/>
      <c r="J24" s="209">
        <v>16173</v>
      </c>
      <c r="P24" s="361"/>
    </row>
    <row r="25" spans="1:21" ht="21" customHeight="1">
      <c r="A25" s="294" t="s">
        <v>202</v>
      </c>
      <c r="B25" s="289"/>
      <c r="C25" s="289"/>
      <c r="D25" s="209">
        <v>-59491</v>
      </c>
      <c r="E25" s="227"/>
      <c r="F25" s="209">
        <v>8060</v>
      </c>
      <c r="G25" s="210"/>
      <c r="H25" s="209">
        <v>0</v>
      </c>
      <c r="I25" s="210"/>
      <c r="J25" s="222">
        <v>0</v>
      </c>
      <c r="P25" s="361"/>
    </row>
    <row r="26" spans="1:21" ht="21" customHeight="1">
      <c r="A26" s="296" t="s">
        <v>157</v>
      </c>
      <c r="B26" s="339" t="s">
        <v>185</v>
      </c>
      <c r="C26" s="290"/>
      <c r="D26" s="228">
        <v>298806</v>
      </c>
      <c r="E26" s="40"/>
      <c r="F26" s="220">
        <v>0</v>
      </c>
      <c r="G26" s="40"/>
      <c r="H26" s="202">
        <v>298806</v>
      </c>
      <c r="I26" s="40"/>
      <c r="J26" s="220">
        <v>0</v>
      </c>
      <c r="P26" s="361"/>
    </row>
    <row r="27" spans="1:21" ht="21" customHeight="1">
      <c r="A27" s="299" t="s">
        <v>171</v>
      </c>
      <c r="B27" s="289"/>
      <c r="C27" s="289"/>
      <c r="D27" s="224">
        <f>SUM(D22:D26)</f>
        <v>195423</v>
      </c>
      <c r="E27" s="212"/>
      <c r="F27" s="224">
        <f>SUM(F22:F26)</f>
        <v>-38178</v>
      </c>
      <c r="G27" s="226"/>
      <c r="H27" s="224">
        <f>SUM(H22:H26)</f>
        <v>337254</v>
      </c>
      <c r="I27" s="226"/>
      <c r="J27" s="224">
        <f>SUM(J22:J26)</f>
        <v>-11218</v>
      </c>
      <c r="P27" s="361"/>
    </row>
    <row r="28" spans="1:21" ht="21" customHeight="1">
      <c r="A28" s="294" t="s">
        <v>154</v>
      </c>
      <c r="B28" s="289"/>
      <c r="C28" s="289"/>
      <c r="D28" s="229">
        <v>0</v>
      </c>
      <c r="E28" s="210"/>
      <c r="F28" s="229">
        <v>0</v>
      </c>
      <c r="G28" s="210"/>
      <c r="H28" s="228">
        <v>0</v>
      </c>
      <c r="I28" s="210"/>
      <c r="J28" s="145">
        <v>0</v>
      </c>
      <c r="P28" s="361"/>
    </row>
    <row r="29" spans="1:21" ht="21" customHeight="1">
      <c r="A29" s="300" t="s">
        <v>167</v>
      </c>
      <c r="B29" s="338"/>
      <c r="C29" s="289"/>
      <c r="D29" s="230">
        <f>D27+D28</f>
        <v>195423</v>
      </c>
      <c r="E29" s="226"/>
      <c r="F29" s="230">
        <f>SUM(F27:F28)</f>
        <v>-38178</v>
      </c>
      <c r="G29" s="226"/>
      <c r="H29" s="230">
        <f>H27+H28</f>
        <v>337254</v>
      </c>
      <c r="I29" s="226"/>
      <c r="J29" s="230">
        <f>J27+J28</f>
        <v>-11218</v>
      </c>
      <c r="P29" s="361"/>
    </row>
    <row r="30" spans="1:21" ht="21" customHeight="1">
      <c r="A30" s="287" t="s">
        <v>203</v>
      </c>
      <c r="B30" s="339">
        <v>10</v>
      </c>
      <c r="C30" s="289"/>
      <c r="D30" s="210">
        <v>-125590</v>
      </c>
      <c r="E30" s="210"/>
      <c r="F30" s="210">
        <v>50213</v>
      </c>
      <c r="G30" s="210"/>
      <c r="H30" s="210">
        <v>0</v>
      </c>
      <c r="I30" s="210"/>
      <c r="J30" s="210">
        <v>0</v>
      </c>
      <c r="P30" s="361"/>
    </row>
    <row r="31" spans="1:21" s="287" customFormat="1" ht="22" customHeight="1">
      <c r="A31" s="302" t="s">
        <v>56</v>
      </c>
      <c r="B31" s="290"/>
      <c r="C31" s="290"/>
      <c r="D31" s="303">
        <f>SUM(D29:D30)</f>
        <v>69833</v>
      </c>
      <c r="F31" s="303">
        <f>SUM(F29:F30)</f>
        <v>12035</v>
      </c>
      <c r="H31" s="303">
        <f>SUM(H29:H30)</f>
        <v>337254</v>
      </c>
      <c r="J31" s="303">
        <f>SUM(J29:J30)</f>
        <v>-11218</v>
      </c>
      <c r="K31" s="42"/>
      <c r="N31" s="293"/>
      <c r="O31" s="293"/>
      <c r="P31" s="361"/>
    </row>
    <row r="32" spans="1:21" s="287" customFormat="1" ht="22" customHeight="1">
      <c r="A32" s="295"/>
      <c r="B32" s="290"/>
      <c r="C32" s="290"/>
      <c r="K32" s="42"/>
      <c r="N32" s="293"/>
      <c r="O32" s="293"/>
      <c r="P32" s="361"/>
    </row>
    <row r="33" spans="1:15" s="287" customFormat="1" ht="22" customHeight="1">
      <c r="A33" s="282" t="s">
        <v>133</v>
      </c>
      <c r="B33" s="263"/>
      <c r="C33" s="263"/>
      <c r="D33" s="263"/>
      <c r="E33" s="263"/>
      <c r="F33" s="263"/>
      <c r="G33" s="263"/>
      <c r="H33" s="263"/>
      <c r="I33" s="263"/>
      <c r="J33" s="263"/>
      <c r="K33" s="42"/>
      <c r="N33" s="293"/>
      <c r="O33" s="293"/>
    </row>
    <row r="34" spans="1:15" s="287" customFormat="1" ht="22" customHeight="1">
      <c r="A34" s="366" t="s">
        <v>132</v>
      </c>
      <c r="B34" s="366"/>
      <c r="C34" s="366"/>
      <c r="D34" s="366"/>
      <c r="E34" s="366"/>
      <c r="F34" s="366"/>
      <c r="G34" s="366"/>
      <c r="H34" s="366"/>
      <c r="I34" s="366"/>
      <c r="J34" s="366"/>
      <c r="K34" s="42"/>
    </row>
    <row r="35" spans="1:15" s="287" customFormat="1" ht="22" customHeight="1">
      <c r="A35" s="366" t="s">
        <v>182</v>
      </c>
      <c r="B35" s="366"/>
      <c r="C35" s="366"/>
      <c r="D35" s="366"/>
      <c r="E35" s="366"/>
      <c r="F35" s="366"/>
      <c r="G35" s="366"/>
      <c r="H35" s="366"/>
      <c r="I35" s="366"/>
      <c r="J35" s="366"/>
      <c r="K35" s="42"/>
    </row>
    <row r="36" spans="1:15" s="287" customFormat="1" ht="22" customHeight="1">
      <c r="A36" s="373"/>
      <c r="B36" s="373"/>
      <c r="C36" s="373"/>
      <c r="D36" s="373"/>
      <c r="E36" s="373"/>
      <c r="F36" s="373"/>
      <c r="G36" s="373"/>
      <c r="H36" s="373"/>
      <c r="I36" s="373"/>
      <c r="J36" s="373"/>
      <c r="K36" s="42"/>
    </row>
    <row r="37" spans="1:15" s="287" customFormat="1" ht="22" customHeight="1">
      <c r="A37" s="295"/>
      <c r="D37" s="372" t="s">
        <v>1</v>
      </c>
      <c r="E37" s="372"/>
      <c r="F37" s="372"/>
      <c r="G37" s="372"/>
      <c r="H37" s="372" t="s">
        <v>2</v>
      </c>
      <c r="I37" s="372"/>
      <c r="J37" s="372"/>
      <c r="K37" s="42"/>
    </row>
    <row r="38" spans="1:15" s="287" customFormat="1" ht="22" customHeight="1">
      <c r="A38" s="295"/>
      <c r="B38" s="339"/>
      <c r="C38" s="339"/>
      <c r="D38" s="371" t="s">
        <v>138</v>
      </c>
      <c r="E38" s="371"/>
      <c r="F38" s="371"/>
      <c r="G38" s="289"/>
      <c r="H38" s="371" t="s">
        <v>138</v>
      </c>
      <c r="I38" s="371"/>
      <c r="J38" s="371"/>
      <c r="K38" s="42"/>
    </row>
    <row r="39" spans="1:15" s="287" customFormat="1" ht="22" customHeight="1">
      <c r="A39" s="295"/>
      <c r="B39" s="339"/>
      <c r="C39" s="339"/>
      <c r="D39" s="371" t="s">
        <v>137</v>
      </c>
      <c r="E39" s="371"/>
      <c r="F39" s="371"/>
      <c r="G39" s="289"/>
      <c r="H39" s="371" t="s">
        <v>137</v>
      </c>
      <c r="I39" s="371"/>
      <c r="J39" s="371"/>
      <c r="K39" s="42"/>
    </row>
    <row r="40" spans="1:15" s="287" customFormat="1" ht="22" customHeight="1">
      <c r="A40" s="295"/>
      <c r="B40" s="339"/>
      <c r="C40" s="339"/>
      <c r="D40" s="289">
        <v>2565</v>
      </c>
      <c r="F40" s="289">
        <v>2564</v>
      </c>
      <c r="H40" s="289">
        <v>2565</v>
      </c>
      <c r="I40" s="289"/>
      <c r="J40" s="289">
        <v>2564</v>
      </c>
      <c r="K40" s="42"/>
    </row>
    <row r="41" spans="1:15" s="287" customFormat="1" ht="22" customHeight="1">
      <c r="A41" s="295"/>
      <c r="B41" s="360"/>
      <c r="C41" s="360"/>
      <c r="D41" s="289"/>
      <c r="F41" s="289" t="s">
        <v>216</v>
      </c>
      <c r="H41" s="289"/>
      <c r="I41" s="289"/>
      <c r="J41" s="289" t="s">
        <v>216</v>
      </c>
      <c r="K41" s="42"/>
    </row>
    <row r="42" spans="1:15" s="287" customFormat="1" ht="22" customHeight="1">
      <c r="A42" s="295"/>
      <c r="B42" s="339"/>
      <c r="C42" s="339"/>
      <c r="D42" s="370" t="s">
        <v>6</v>
      </c>
      <c r="E42" s="370"/>
      <c r="F42" s="370"/>
      <c r="G42" s="370"/>
      <c r="H42" s="370"/>
      <c r="I42" s="370"/>
      <c r="J42" s="370"/>
      <c r="K42" s="42"/>
    </row>
    <row r="43" spans="1:15" ht="21" customHeight="1">
      <c r="A43" s="299" t="s">
        <v>128</v>
      </c>
      <c r="B43" s="298"/>
      <c r="C43" s="289"/>
      <c r="D43" s="304"/>
      <c r="E43" s="287"/>
      <c r="F43" s="304"/>
      <c r="G43" s="287"/>
      <c r="H43" s="304"/>
      <c r="I43" s="304"/>
      <c r="J43" s="304"/>
    </row>
    <row r="44" spans="1:15" ht="21" customHeight="1">
      <c r="A44" s="305" t="s">
        <v>142</v>
      </c>
      <c r="B44" s="298"/>
      <c r="C44" s="289"/>
      <c r="D44" s="304"/>
      <c r="E44" s="304"/>
      <c r="F44" s="304"/>
      <c r="G44" s="304"/>
      <c r="H44" s="304"/>
      <c r="I44" s="304"/>
      <c r="J44" s="304"/>
    </row>
    <row r="45" spans="1:15" ht="21" customHeight="1">
      <c r="A45" s="294" t="s">
        <v>204</v>
      </c>
      <c r="B45" s="298"/>
      <c r="C45" s="289"/>
      <c r="D45" s="209">
        <v>-1122</v>
      </c>
      <c r="E45" s="42"/>
      <c r="F45" s="209">
        <v>2225</v>
      </c>
      <c r="G45" s="210"/>
      <c r="H45" s="210">
        <v>-203</v>
      </c>
      <c r="I45" s="210"/>
      <c r="J45" s="210">
        <v>-77</v>
      </c>
    </row>
    <row r="46" spans="1:15" ht="20.25" customHeight="1">
      <c r="A46" s="294" t="s">
        <v>100</v>
      </c>
      <c r="B46" s="298"/>
      <c r="C46" s="289"/>
      <c r="D46" s="228">
        <v>27688</v>
      </c>
      <c r="E46" s="209"/>
      <c r="F46" s="228">
        <v>31634</v>
      </c>
      <c r="G46" s="210"/>
      <c r="H46" s="33">
        <v>0</v>
      </c>
      <c r="I46" s="210"/>
      <c r="J46" s="33">
        <v>0</v>
      </c>
    </row>
    <row r="47" spans="1:15" ht="22.5" customHeight="1">
      <c r="A47" s="299" t="s">
        <v>107</v>
      </c>
      <c r="B47" s="306"/>
      <c r="C47" s="338"/>
      <c r="D47" s="224"/>
      <c r="E47" s="224"/>
      <c r="F47" s="224"/>
      <c r="G47" s="226"/>
      <c r="H47" s="231"/>
      <c r="I47" s="226"/>
      <c r="J47" s="231"/>
    </row>
    <row r="48" spans="1:15" ht="20.25" customHeight="1">
      <c r="A48" s="299" t="s">
        <v>175</v>
      </c>
      <c r="B48" s="306"/>
      <c r="C48" s="338"/>
      <c r="D48" s="236">
        <f>SUM(D45:D46)</f>
        <v>26566</v>
      </c>
      <c r="E48" s="224"/>
      <c r="F48" s="236">
        <f>SUM(F45:F46)</f>
        <v>33859</v>
      </c>
      <c r="G48" s="226"/>
      <c r="H48" s="236">
        <f>SUM(H45:H46)</f>
        <v>-203</v>
      </c>
      <c r="I48" s="226"/>
      <c r="J48" s="236">
        <f>SUM(J45:J46)</f>
        <v>-77</v>
      </c>
    </row>
    <row r="49" spans="1:10" ht="20.25" customHeight="1">
      <c r="A49" s="299"/>
      <c r="B49" s="306"/>
      <c r="C49" s="338"/>
      <c r="D49" s="224"/>
      <c r="E49" s="224"/>
      <c r="F49" s="224"/>
      <c r="G49" s="226"/>
      <c r="H49" s="224"/>
      <c r="I49" s="226"/>
      <c r="J49" s="224"/>
    </row>
    <row r="50" spans="1:10" ht="22.5" customHeight="1">
      <c r="A50" s="305" t="s">
        <v>143</v>
      </c>
      <c r="B50" s="298"/>
      <c r="C50" s="289"/>
      <c r="D50" s="209"/>
      <c r="E50" s="209"/>
      <c r="F50" s="209"/>
      <c r="G50" s="210"/>
      <c r="H50" s="211"/>
      <c r="I50" s="210"/>
      <c r="J50" s="211"/>
    </row>
    <row r="51" spans="1:10" ht="21" customHeight="1">
      <c r="A51" s="294" t="s">
        <v>172</v>
      </c>
      <c r="B51" s="298"/>
      <c r="C51" s="289"/>
      <c r="D51" s="287"/>
      <c r="E51" s="287"/>
      <c r="F51" s="287"/>
      <c r="G51" s="287"/>
      <c r="H51" s="287"/>
      <c r="I51" s="287"/>
      <c r="J51" s="287"/>
    </row>
    <row r="52" spans="1:10" ht="21" customHeight="1">
      <c r="A52" s="294" t="s">
        <v>184</v>
      </c>
      <c r="B52" s="298"/>
      <c r="C52" s="289"/>
      <c r="D52" s="209">
        <v>0</v>
      </c>
      <c r="E52" s="209"/>
      <c r="F52" s="209">
        <v>-2428</v>
      </c>
      <c r="G52" s="210"/>
      <c r="H52" s="209">
        <v>0</v>
      </c>
      <c r="I52" s="210"/>
      <c r="J52" s="222">
        <v>0</v>
      </c>
    </row>
    <row r="53" spans="1:10" ht="21" customHeight="1">
      <c r="A53" s="307" t="s">
        <v>201</v>
      </c>
      <c r="B53" s="308"/>
      <c r="C53" s="309"/>
      <c r="D53" s="29"/>
      <c r="E53" s="29"/>
      <c r="F53" s="29"/>
      <c r="G53" s="25"/>
      <c r="H53" s="310"/>
      <c r="I53" s="25"/>
      <c r="J53" s="311"/>
    </row>
    <row r="54" spans="1:10" ht="21" customHeight="1">
      <c r="A54" s="307" t="s">
        <v>200</v>
      </c>
      <c r="B54" s="308"/>
      <c r="C54" s="309"/>
      <c r="D54" s="33">
        <v>21219</v>
      </c>
      <c r="E54" s="29"/>
      <c r="F54" s="33">
        <v>0</v>
      </c>
      <c r="G54" s="25"/>
      <c r="H54" s="33">
        <v>0</v>
      </c>
      <c r="I54" s="25"/>
      <c r="J54" s="312">
        <v>0</v>
      </c>
    </row>
    <row r="55" spans="1:10" ht="21" customHeight="1">
      <c r="A55" s="299" t="s">
        <v>108</v>
      </c>
      <c r="B55" s="306"/>
      <c r="C55" s="338"/>
      <c r="D55" s="224"/>
      <c r="E55" s="224"/>
      <c r="F55" s="224"/>
      <c r="G55" s="226"/>
      <c r="H55" s="231"/>
      <c r="I55" s="226"/>
      <c r="J55" s="231"/>
    </row>
    <row r="56" spans="1:10" ht="21" customHeight="1">
      <c r="A56" s="299" t="s">
        <v>175</v>
      </c>
      <c r="B56" s="306"/>
      <c r="C56" s="338"/>
      <c r="D56" s="224">
        <f>SUM(D52:D54)</f>
        <v>21219</v>
      </c>
      <c r="E56" s="224"/>
      <c r="F56" s="224">
        <f>F52</f>
        <v>-2428</v>
      </c>
      <c r="G56" s="226"/>
      <c r="H56" s="221">
        <f>H52</f>
        <v>0</v>
      </c>
      <c r="I56" s="226"/>
      <c r="J56" s="221">
        <f>J52</f>
        <v>0</v>
      </c>
    </row>
    <row r="57" spans="1:10" ht="22">
      <c r="A57" s="313" t="s">
        <v>57</v>
      </c>
      <c r="B57" s="306"/>
      <c r="C57" s="338"/>
      <c r="D57" s="230">
        <f>D48+D56</f>
        <v>47785</v>
      </c>
      <c r="E57" s="225"/>
      <c r="F57" s="230">
        <f>F48+F56</f>
        <v>31431</v>
      </c>
      <c r="G57" s="225"/>
      <c r="H57" s="230">
        <f>H48+H56</f>
        <v>-203</v>
      </c>
      <c r="I57" s="225"/>
      <c r="J57" s="230">
        <f>J48+J56</f>
        <v>-77</v>
      </c>
    </row>
    <row r="58" spans="1:10" ht="21" customHeight="1" thickBot="1">
      <c r="A58" s="299" t="s">
        <v>144</v>
      </c>
      <c r="B58" s="298"/>
      <c r="C58" s="289"/>
      <c r="D58" s="232">
        <f>D57+D31</f>
        <v>117618</v>
      </c>
      <c r="E58" s="226"/>
      <c r="F58" s="232">
        <f>F57+F31</f>
        <v>43466</v>
      </c>
      <c r="G58" s="226"/>
      <c r="H58" s="232">
        <f>H57+H31</f>
        <v>337051</v>
      </c>
      <c r="I58" s="226"/>
      <c r="J58" s="232">
        <f>J57+J31</f>
        <v>-11295</v>
      </c>
    </row>
    <row r="59" spans="1:10" ht="22.5" thickTop="1">
      <c r="A59" s="295"/>
      <c r="B59" s="302"/>
      <c r="C59" s="338"/>
      <c r="D59" s="233"/>
      <c r="E59" s="233"/>
      <c r="F59" s="233"/>
      <c r="G59" s="234"/>
      <c r="H59" s="233"/>
      <c r="I59" s="235"/>
      <c r="J59" s="233"/>
    </row>
    <row r="60" spans="1:10" ht="23.5" customHeight="1">
      <c r="A60" s="356" t="s">
        <v>173</v>
      </c>
      <c r="B60" s="302"/>
      <c r="C60" s="340"/>
      <c r="D60" s="302"/>
      <c r="E60" s="302"/>
      <c r="F60" s="302"/>
      <c r="G60" s="302"/>
      <c r="H60" s="302"/>
      <c r="I60" s="302"/>
      <c r="J60" s="302"/>
    </row>
    <row r="61" spans="1:10" ht="22" thickBot="1">
      <c r="A61" s="294" t="s">
        <v>177</v>
      </c>
      <c r="B61" s="287"/>
      <c r="C61" s="315"/>
      <c r="D61" s="247">
        <v>0.56504243507056007</v>
      </c>
      <c r="E61" s="235"/>
      <c r="F61" s="242">
        <v>-0.11038716060097248</v>
      </c>
      <c r="G61" s="243"/>
      <c r="H61" s="247">
        <v>0.97512995603018415</v>
      </c>
      <c r="I61" s="233"/>
      <c r="J61" s="247">
        <v>-3.2435516989410371E-2</v>
      </c>
    </row>
    <row r="62" spans="1:10" ht="22.5" thickTop="1" thickBot="1">
      <c r="A62" s="294" t="s">
        <v>206</v>
      </c>
      <c r="B62" s="339"/>
      <c r="C62" s="315"/>
      <c r="D62" s="247">
        <v>-0.36312859499911293</v>
      </c>
      <c r="E62" s="235"/>
      <c r="F62" s="242">
        <v>0.14000000000000001</v>
      </c>
      <c r="G62" s="243"/>
      <c r="H62" s="247">
        <v>0</v>
      </c>
      <c r="I62" s="233"/>
      <c r="J62" s="247">
        <v>0</v>
      </c>
    </row>
    <row r="63" spans="1:10" ht="21" thickTop="1">
      <c r="A63" s="316"/>
      <c r="B63" s="293"/>
      <c r="C63" s="317"/>
      <c r="D63" s="132"/>
      <c r="E63" s="132"/>
      <c r="F63" s="132"/>
      <c r="G63" s="133"/>
      <c r="H63" s="132"/>
      <c r="I63" s="131"/>
      <c r="J63" s="132"/>
    </row>
    <row r="64" spans="1:10" ht="20.5">
      <c r="A64" s="316"/>
      <c r="B64" s="318"/>
      <c r="C64" s="317"/>
      <c r="D64" s="319"/>
      <c r="E64" s="319"/>
      <c r="F64" s="319"/>
      <c r="G64" s="320"/>
      <c r="H64" s="319"/>
      <c r="I64" s="319"/>
      <c r="J64" s="319"/>
    </row>
    <row r="65" spans="1:10" s="287" customFormat="1" ht="22" customHeight="1">
      <c r="A65" s="295"/>
      <c r="B65" s="321"/>
      <c r="C65" s="321"/>
      <c r="D65" s="41"/>
      <c r="E65" s="41"/>
      <c r="F65" s="41"/>
      <c r="G65" s="43"/>
      <c r="H65" s="41"/>
      <c r="I65" s="40"/>
      <c r="J65" s="41"/>
    </row>
  </sheetData>
  <mergeCells count="19">
    <mergeCell ref="A36:J36"/>
    <mergeCell ref="A2:J2"/>
    <mergeCell ref="A3:J3"/>
    <mergeCell ref="D5:G5"/>
    <mergeCell ref="H5:J5"/>
    <mergeCell ref="D6:F6"/>
    <mergeCell ref="H6:J6"/>
    <mergeCell ref="D7:F7"/>
    <mergeCell ref="H7:J7"/>
    <mergeCell ref="D10:J10"/>
    <mergeCell ref="A34:J34"/>
    <mergeCell ref="A35:J35"/>
    <mergeCell ref="D42:J42"/>
    <mergeCell ref="D37:G37"/>
    <mergeCell ref="H37:J37"/>
    <mergeCell ref="D38:F38"/>
    <mergeCell ref="H38:J38"/>
    <mergeCell ref="D39:F39"/>
    <mergeCell ref="H39:J39"/>
  </mergeCells>
  <pageMargins left="0.7" right="0.7" top="0.48" bottom="0.5" header="0.5" footer="0.5"/>
  <pageSetup paperSize="9" scale="73" firstPageNumber="7" orientation="portrait" useFirstPageNumber="1" r:id="rId1"/>
  <headerFooter>
    <oddFooter>&amp;L&amp;15หมายเหตุประกอบงบการเงินเป็นส่วนหนึ่งของงบการเงินระหว่างกาลนี้
&amp;C&amp;15&amp;P</oddFooter>
  </headerFooter>
  <rowBreaks count="1" manualBreakCount="1">
    <brk id="3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4"/>
  <sheetViews>
    <sheetView topLeftCell="A25" zoomScale="70" zoomScaleNormal="70" zoomScaleSheetLayoutView="70" workbookViewId="0"/>
  </sheetViews>
  <sheetFormatPr defaultColWidth="59.109375" defaultRowHeight="22" customHeight="1"/>
  <cols>
    <col min="1" max="1" width="46.44140625" style="1" customWidth="1"/>
    <col min="2" max="2" width="11.109375" style="48" customWidth="1"/>
    <col min="3" max="3" width="2.109375" style="1" customWidth="1"/>
    <col min="4" max="4" width="16" style="7" customWidth="1"/>
    <col min="5" max="5" width="2.109375" style="7" customWidth="1"/>
    <col min="6" max="6" width="14.44140625" style="7" customWidth="1"/>
    <col min="7" max="7" width="2.109375" style="7" customWidth="1"/>
    <col min="8" max="8" width="13.6640625" style="7" customWidth="1"/>
    <col min="9" max="9" width="2.109375" style="7" customWidth="1"/>
    <col min="10" max="10" width="14.6640625" style="7" customWidth="1"/>
    <col min="11" max="11" width="2.109375" style="7" customWidth="1"/>
    <col min="12" max="12" width="17.44140625" style="7" customWidth="1"/>
    <col min="13" max="13" width="2.109375" style="7" customWidth="1"/>
    <col min="14" max="14" width="17.77734375" style="7" customWidth="1"/>
    <col min="15" max="15" width="2.109375" style="7" customWidth="1"/>
    <col min="16" max="16" width="21.109375" style="7" bestFit="1" customWidth="1"/>
    <col min="17" max="17" width="2.109375" style="7" customWidth="1"/>
    <col min="18" max="18" width="16.77734375" style="7" customWidth="1"/>
    <col min="19" max="19" width="2.109375" style="7" customWidth="1"/>
    <col min="20" max="20" width="16.77734375" style="7" customWidth="1"/>
    <col min="21" max="21" width="2.109375" style="1" customWidth="1"/>
    <col min="22" max="22" width="15.6640625" style="1" bestFit="1" customWidth="1"/>
    <col min="23" max="85" width="10.6640625" style="1" customWidth="1"/>
    <col min="86" max="16384" width="59.109375" style="1"/>
  </cols>
  <sheetData>
    <row r="1" spans="1:27" s="54" customFormat="1" ht="22" customHeight="1">
      <c r="A1" s="128" t="s">
        <v>133</v>
      </c>
    </row>
    <row r="2" spans="1:27" s="54" customFormat="1" ht="22" customHeight="1">
      <c r="A2" s="128" t="s">
        <v>132</v>
      </c>
      <c r="B2" s="128"/>
      <c r="C2" s="128"/>
      <c r="D2" s="128"/>
      <c r="E2" s="128"/>
      <c r="F2" s="128"/>
      <c r="G2" s="128"/>
      <c r="H2" s="128"/>
      <c r="I2" s="128"/>
      <c r="J2" s="128"/>
      <c r="K2" s="128"/>
      <c r="L2" s="128"/>
      <c r="M2" s="128"/>
      <c r="N2" s="128"/>
      <c r="O2" s="128"/>
      <c r="P2" s="128"/>
      <c r="Q2" s="128"/>
      <c r="R2" s="128"/>
      <c r="S2" s="128"/>
      <c r="T2" s="128"/>
      <c r="U2" s="128"/>
      <c r="V2" s="128"/>
    </row>
    <row r="3" spans="1:27" s="54" customFormat="1" ht="22" customHeight="1">
      <c r="A3" s="128" t="s">
        <v>121</v>
      </c>
      <c r="B3" s="128"/>
      <c r="C3" s="128"/>
      <c r="D3" s="128"/>
      <c r="E3" s="128"/>
      <c r="F3" s="128"/>
      <c r="G3" s="128"/>
      <c r="H3" s="128"/>
      <c r="I3" s="128"/>
      <c r="J3" s="128"/>
      <c r="K3" s="128"/>
      <c r="L3" s="128"/>
      <c r="M3" s="128"/>
      <c r="N3" s="128"/>
      <c r="O3" s="128"/>
      <c r="P3" s="128"/>
      <c r="Q3" s="128"/>
      <c r="R3" s="128"/>
      <c r="S3" s="128"/>
      <c r="T3" s="128"/>
      <c r="U3" s="128"/>
      <c r="V3" s="128"/>
    </row>
    <row r="4" spans="1:27" ht="22" customHeight="1">
      <c r="A4" s="274"/>
      <c r="B4" s="274"/>
      <c r="C4" s="274"/>
      <c r="D4" s="274"/>
      <c r="E4" s="274"/>
      <c r="F4" s="274"/>
      <c r="G4" s="274"/>
      <c r="H4" s="274"/>
      <c r="I4" s="274"/>
      <c r="J4" s="274"/>
      <c r="K4" s="274"/>
      <c r="L4" s="274"/>
      <c r="M4" s="274"/>
      <c r="N4" s="274"/>
      <c r="O4" s="274"/>
      <c r="P4" s="274"/>
      <c r="Q4" s="274"/>
      <c r="R4" s="274"/>
      <c r="S4" s="274"/>
      <c r="T4" s="274"/>
      <c r="U4" s="274"/>
      <c r="V4" s="274"/>
    </row>
    <row r="5" spans="1:27" s="2" customFormat="1" ht="22" customHeight="1">
      <c r="B5" s="47"/>
      <c r="D5" s="375" t="s">
        <v>1</v>
      </c>
      <c r="E5" s="375"/>
      <c r="F5" s="375"/>
      <c r="G5" s="375"/>
      <c r="H5" s="375"/>
      <c r="I5" s="375"/>
      <c r="J5" s="375"/>
      <c r="K5" s="375"/>
      <c r="L5" s="375"/>
      <c r="M5" s="375"/>
      <c r="N5" s="375"/>
      <c r="O5" s="375"/>
      <c r="P5" s="375"/>
      <c r="Q5" s="375"/>
      <c r="R5" s="375"/>
      <c r="S5" s="375"/>
      <c r="T5" s="375"/>
      <c r="U5" s="375"/>
      <c r="V5" s="375"/>
    </row>
    <row r="6" spans="1:27" s="2" customFormat="1" ht="22" customHeight="1">
      <c r="B6" s="47"/>
      <c r="E6" s="3"/>
      <c r="G6" s="103"/>
      <c r="H6" s="376" t="s">
        <v>123</v>
      </c>
      <c r="I6" s="376"/>
      <c r="J6" s="376"/>
      <c r="L6" s="377" t="s">
        <v>46</v>
      </c>
      <c r="M6" s="377"/>
      <c r="N6" s="377"/>
      <c r="O6" s="377"/>
      <c r="P6" s="377"/>
      <c r="Q6" s="377"/>
      <c r="R6" s="377"/>
      <c r="S6" s="377"/>
      <c r="T6" s="377"/>
      <c r="Y6" s="99"/>
      <c r="Z6" s="100"/>
      <c r="AA6" s="99"/>
    </row>
    <row r="7" spans="1:27" s="2" customFormat="1" ht="22" customHeight="1">
      <c r="B7" s="48"/>
      <c r="C7" s="1"/>
      <c r="D7" s="103"/>
      <c r="E7" s="104"/>
      <c r="F7" s="103"/>
      <c r="G7" s="105"/>
      <c r="H7" s="103"/>
      <c r="I7" s="103"/>
      <c r="J7" s="103"/>
      <c r="K7" s="103"/>
      <c r="L7" s="105" t="s">
        <v>135</v>
      </c>
      <c r="M7" s="103"/>
      <c r="N7" s="105"/>
      <c r="O7" s="103"/>
      <c r="P7" s="105"/>
      <c r="Q7" s="105"/>
      <c r="R7" s="105"/>
      <c r="S7" s="105"/>
      <c r="T7" s="105"/>
      <c r="U7" s="45"/>
      <c r="V7" s="1"/>
      <c r="Y7" s="99"/>
      <c r="Z7" s="100"/>
      <c r="AA7" s="99"/>
    </row>
    <row r="8" spans="1:27" s="2" customFormat="1" ht="22" customHeight="1">
      <c r="B8" s="48"/>
      <c r="C8" s="1"/>
      <c r="D8" s="103"/>
      <c r="E8" s="104"/>
      <c r="F8" s="103"/>
      <c r="G8" s="105"/>
      <c r="H8" s="103"/>
      <c r="I8" s="103"/>
      <c r="J8" s="103"/>
      <c r="K8" s="103"/>
      <c r="L8" s="105" t="s">
        <v>63</v>
      </c>
      <c r="M8" s="103"/>
      <c r="N8" s="105"/>
      <c r="O8" s="103"/>
      <c r="P8" s="105"/>
      <c r="Q8" s="105"/>
      <c r="R8" s="105"/>
      <c r="S8" s="105"/>
      <c r="T8" s="105" t="s">
        <v>186</v>
      </c>
      <c r="U8" s="45"/>
      <c r="V8" s="1"/>
      <c r="Y8" s="99"/>
      <c r="Z8" s="100"/>
      <c r="AA8" s="99"/>
    </row>
    <row r="9" spans="1:27" s="2" customFormat="1" ht="22" customHeight="1">
      <c r="B9" s="48"/>
      <c r="C9" s="1"/>
      <c r="D9" s="103"/>
      <c r="E9" s="104"/>
      <c r="F9" s="103"/>
      <c r="G9" s="105"/>
      <c r="H9" s="103"/>
      <c r="I9" s="103"/>
      <c r="J9" s="103"/>
      <c r="K9" s="103"/>
      <c r="L9" s="105" t="s">
        <v>109</v>
      </c>
      <c r="M9" s="103"/>
      <c r="N9" s="105" t="s">
        <v>207</v>
      </c>
      <c r="O9" s="103"/>
      <c r="P9" s="105" t="s">
        <v>61</v>
      </c>
      <c r="Q9" s="105"/>
      <c r="R9" s="105" t="s">
        <v>110</v>
      </c>
      <c r="S9" s="105"/>
      <c r="T9" s="105" t="s">
        <v>69</v>
      </c>
      <c r="U9" s="45"/>
      <c r="V9" s="1"/>
      <c r="Y9" s="99"/>
      <c r="Z9" s="100"/>
      <c r="AA9" s="99"/>
    </row>
    <row r="10" spans="1:27" s="2" customFormat="1" ht="22" customHeight="1">
      <c r="B10" s="48"/>
      <c r="C10" s="1"/>
      <c r="D10" s="105"/>
      <c r="E10" s="104"/>
      <c r="F10" s="105" t="s">
        <v>62</v>
      </c>
      <c r="G10" s="103"/>
      <c r="H10" s="104"/>
      <c r="I10" s="103"/>
      <c r="J10" s="103"/>
      <c r="K10" s="103"/>
      <c r="L10" s="105" t="s">
        <v>114</v>
      </c>
      <c r="M10" s="103"/>
      <c r="N10" s="105" t="s">
        <v>187</v>
      </c>
      <c r="O10" s="103"/>
      <c r="P10" s="105" t="s">
        <v>64</v>
      </c>
      <c r="Q10" s="105"/>
      <c r="R10" s="105" t="s">
        <v>111</v>
      </c>
      <c r="S10" s="105"/>
      <c r="T10" s="105" t="s">
        <v>76</v>
      </c>
      <c r="U10" s="45"/>
      <c r="V10" s="1"/>
      <c r="Y10" s="99"/>
      <c r="Z10" s="100"/>
      <c r="AA10" s="101"/>
    </row>
    <row r="11" spans="1:27" s="2" customFormat="1" ht="22" customHeight="1">
      <c r="B11" s="48"/>
      <c r="C11" s="1"/>
      <c r="D11" s="105" t="s">
        <v>104</v>
      </c>
      <c r="E11" s="119"/>
      <c r="F11" s="120" t="s">
        <v>65</v>
      </c>
      <c r="G11" s="105"/>
      <c r="H11" s="104" t="s">
        <v>70</v>
      </c>
      <c r="I11" s="104"/>
      <c r="J11" s="104"/>
      <c r="K11" s="103"/>
      <c r="L11" s="105" t="s">
        <v>112</v>
      </c>
      <c r="M11" s="103"/>
      <c r="N11" s="105" t="s">
        <v>66</v>
      </c>
      <c r="O11" s="103"/>
      <c r="P11" s="105" t="s">
        <v>67</v>
      </c>
      <c r="Q11" s="105"/>
      <c r="R11" s="105" t="s">
        <v>68</v>
      </c>
      <c r="S11" s="105"/>
      <c r="T11" s="110" t="s">
        <v>131</v>
      </c>
      <c r="U11" s="45"/>
      <c r="V11" s="19" t="s">
        <v>71</v>
      </c>
    </row>
    <row r="12" spans="1:27" s="2" customFormat="1" ht="22" customHeight="1">
      <c r="B12" s="129" t="s">
        <v>5</v>
      </c>
      <c r="C12" s="46"/>
      <c r="D12" s="119" t="s">
        <v>105</v>
      </c>
      <c r="E12" s="104"/>
      <c r="F12" s="104" t="s">
        <v>72</v>
      </c>
      <c r="G12" s="105"/>
      <c r="H12" s="104" t="s">
        <v>77</v>
      </c>
      <c r="I12" s="104"/>
      <c r="J12" s="104" t="s">
        <v>45</v>
      </c>
      <c r="K12" s="104"/>
      <c r="L12" s="105" t="s">
        <v>113</v>
      </c>
      <c r="M12" s="103"/>
      <c r="N12" s="105" t="s">
        <v>73</v>
      </c>
      <c r="O12" s="103"/>
      <c r="P12" s="104" t="s">
        <v>74</v>
      </c>
      <c r="Q12" s="104"/>
      <c r="R12" s="105" t="s">
        <v>75</v>
      </c>
      <c r="S12" s="104"/>
      <c r="T12" s="110" t="s">
        <v>130</v>
      </c>
      <c r="U12" s="45"/>
      <c r="V12" s="19" t="s">
        <v>37</v>
      </c>
    </row>
    <row r="13" spans="1:27" ht="22" customHeight="1">
      <c r="B13" s="47"/>
      <c r="C13" s="2"/>
      <c r="D13" s="374" t="s">
        <v>6</v>
      </c>
      <c r="E13" s="374"/>
      <c r="F13" s="374"/>
      <c r="G13" s="374"/>
      <c r="H13" s="374"/>
      <c r="I13" s="374"/>
      <c r="J13" s="374"/>
      <c r="K13" s="374"/>
      <c r="L13" s="374"/>
      <c r="M13" s="374"/>
      <c r="N13" s="374"/>
      <c r="O13" s="374"/>
      <c r="P13" s="374"/>
      <c r="Q13" s="374"/>
      <c r="R13" s="374"/>
      <c r="S13" s="374"/>
      <c r="T13" s="374"/>
      <c r="U13" s="374"/>
      <c r="V13" s="374"/>
    </row>
    <row r="14" spans="1:27" ht="22" customHeight="1">
      <c r="A14" s="2" t="s">
        <v>139</v>
      </c>
      <c r="B14" s="47"/>
      <c r="C14" s="2"/>
      <c r="D14" s="49"/>
      <c r="E14" s="49"/>
      <c r="F14" s="49"/>
      <c r="G14" s="49"/>
      <c r="H14" s="49"/>
      <c r="I14" s="49"/>
      <c r="J14" s="49"/>
      <c r="K14" s="49"/>
      <c r="L14" s="49"/>
      <c r="M14" s="49"/>
      <c r="N14" s="49"/>
      <c r="O14" s="49"/>
      <c r="P14" s="49"/>
      <c r="Q14" s="49"/>
      <c r="R14" s="49"/>
      <c r="S14" s="49"/>
      <c r="T14" s="49"/>
      <c r="U14" s="49"/>
      <c r="V14" s="49"/>
    </row>
    <row r="15" spans="1:27" ht="20.149999999999999" customHeight="1">
      <c r="A15" s="2" t="s">
        <v>151</v>
      </c>
      <c r="B15" s="1"/>
      <c r="C15" s="2"/>
      <c r="D15" s="52">
        <v>1729277</v>
      </c>
      <c r="E15" s="52"/>
      <c r="F15" s="52">
        <v>208455</v>
      </c>
      <c r="G15" s="52"/>
      <c r="H15" s="52">
        <v>61000</v>
      </c>
      <c r="I15" s="52"/>
      <c r="J15" s="52">
        <v>1164954</v>
      </c>
      <c r="K15" s="52"/>
      <c r="L15" s="52">
        <v>-6148</v>
      </c>
      <c r="M15" s="52"/>
      <c r="N15" s="52">
        <v>-33956</v>
      </c>
      <c r="O15" s="52"/>
      <c r="P15" s="52">
        <v>3509</v>
      </c>
      <c r="Q15" s="52"/>
      <c r="R15" s="52">
        <v>-306624</v>
      </c>
      <c r="S15" s="52"/>
      <c r="T15" s="52">
        <v>-14077</v>
      </c>
      <c r="U15" s="52"/>
      <c r="V15" s="52">
        <f>SUM(D15:T15)</f>
        <v>2806390</v>
      </c>
    </row>
    <row r="16" spans="1:27" ht="22" customHeight="1">
      <c r="A16" s="2" t="s">
        <v>101</v>
      </c>
      <c r="B16" s="47"/>
      <c r="C16" s="2"/>
      <c r="D16" s="52"/>
      <c r="E16" s="52"/>
      <c r="F16" s="52"/>
      <c r="G16" s="52"/>
      <c r="H16" s="52"/>
      <c r="I16" s="52"/>
      <c r="J16" s="52"/>
      <c r="K16" s="52"/>
      <c r="L16" s="52"/>
      <c r="M16" s="52"/>
      <c r="N16" s="52"/>
      <c r="O16" s="52"/>
      <c r="P16" s="52"/>
      <c r="Q16" s="52"/>
      <c r="R16" s="52"/>
      <c r="S16" s="52"/>
      <c r="T16" s="52"/>
      <c r="U16" s="125"/>
      <c r="V16" s="53"/>
    </row>
    <row r="17" spans="1:22" ht="22" customHeight="1">
      <c r="A17" s="1" t="s">
        <v>124</v>
      </c>
      <c r="B17" s="47"/>
      <c r="C17" s="2"/>
      <c r="D17" s="96">
        <v>0</v>
      </c>
      <c r="E17" s="97"/>
      <c r="F17" s="96">
        <v>0</v>
      </c>
      <c r="G17" s="17"/>
      <c r="H17" s="96">
        <v>0</v>
      </c>
      <c r="I17" s="17"/>
      <c r="J17" s="137">
        <v>12035</v>
      </c>
      <c r="K17" s="16"/>
      <c r="L17" s="96">
        <v>0</v>
      </c>
      <c r="M17" s="16"/>
      <c r="N17" s="96">
        <v>0</v>
      </c>
      <c r="O17" s="16"/>
      <c r="P17" s="96">
        <v>0</v>
      </c>
      <c r="Q17" s="16"/>
      <c r="R17" s="96">
        <v>0</v>
      </c>
      <c r="S17" s="16"/>
      <c r="T17" s="96">
        <v>0</v>
      </c>
      <c r="U17" s="17"/>
      <c r="V17" s="18">
        <f>SUM(D17:T17)</f>
        <v>12035</v>
      </c>
    </row>
    <row r="18" spans="1:22" ht="20.149999999999999" customHeight="1">
      <c r="A18" s="1" t="s">
        <v>102</v>
      </c>
      <c r="B18" s="19"/>
      <c r="C18" s="19"/>
      <c r="D18" s="237">
        <v>0</v>
      </c>
      <c r="E18" s="136"/>
      <c r="F18" s="96">
        <v>0</v>
      </c>
      <c r="G18" s="138"/>
      <c r="H18" s="96">
        <v>0</v>
      </c>
      <c r="I18" s="137"/>
      <c r="J18" s="237">
        <v>0</v>
      </c>
      <c r="K18" s="137"/>
      <c r="L18" s="137">
        <v>2225</v>
      </c>
      <c r="M18" s="137"/>
      <c r="N18" s="96">
        <v>0</v>
      </c>
      <c r="O18" s="16"/>
      <c r="P18" s="96">
        <v>0</v>
      </c>
      <c r="Q18" s="137"/>
      <c r="R18" s="137">
        <v>31634</v>
      </c>
      <c r="S18" s="135"/>
      <c r="T18" s="137">
        <v>-2428</v>
      </c>
      <c r="U18" s="137"/>
      <c r="V18" s="136">
        <f>SUM(D18:T18)</f>
        <v>31431</v>
      </c>
    </row>
    <row r="19" spans="1:22" ht="22" customHeight="1">
      <c r="A19" s="2" t="s">
        <v>103</v>
      </c>
      <c r="B19" s="47"/>
      <c r="C19" s="2"/>
      <c r="D19" s="108">
        <f>SUM(D17,D18)</f>
        <v>0</v>
      </c>
      <c r="E19" s="123"/>
      <c r="F19" s="108">
        <f>SUM(F17,F18)</f>
        <v>0</v>
      </c>
      <c r="G19" s="123"/>
      <c r="H19" s="108">
        <f>SUM(H17,H18)</f>
        <v>0</v>
      </c>
      <c r="I19" s="123"/>
      <c r="J19" s="108">
        <f>SUM(J17,J18)</f>
        <v>12035</v>
      </c>
      <c r="K19" s="123"/>
      <c r="L19" s="108">
        <f>SUM(L17,L18)</f>
        <v>2225</v>
      </c>
      <c r="M19" s="123"/>
      <c r="N19" s="108">
        <f>SUM(N17,N18)</f>
        <v>0</v>
      </c>
      <c r="O19" s="123"/>
      <c r="P19" s="108">
        <f>SUM(P17,P18)</f>
        <v>0</v>
      </c>
      <c r="Q19" s="123"/>
      <c r="R19" s="108">
        <f>SUM(R17,R18)</f>
        <v>31634</v>
      </c>
      <c r="S19" s="123"/>
      <c r="T19" s="108">
        <f>SUM(T17,T18)</f>
        <v>-2428</v>
      </c>
      <c r="U19" s="123"/>
      <c r="V19" s="108">
        <f>SUM(V17,V18)</f>
        <v>43466</v>
      </c>
    </row>
    <row r="20" spans="1:22" ht="20.149999999999999" customHeight="1">
      <c r="A20" s="1" t="s">
        <v>25</v>
      </c>
      <c r="B20" s="193">
        <v>11</v>
      </c>
      <c r="C20" s="19"/>
      <c r="D20" s="238">
        <v>0</v>
      </c>
      <c r="E20" s="98"/>
      <c r="F20" s="238">
        <v>0</v>
      </c>
      <c r="G20" s="138"/>
      <c r="H20" s="238">
        <v>0</v>
      </c>
      <c r="I20" s="137"/>
      <c r="J20" s="137">
        <v>-172926</v>
      </c>
      <c r="K20" s="98"/>
      <c r="L20" s="238">
        <v>0</v>
      </c>
      <c r="M20" s="98"/>
      <c r="N20" s="238">
        <v>0</v>
      </c>
      <c r="O20" s="98"/>
      <c r="P20" s="238">
        <v>0</v>
      </c>
      <c r="Q20" s="98"/>
      <c r="R20" s="238">
        <v>0</v>
      </c>
      <c r="S20" s="98"/>
      <c r="T20" s="238">
        <v>0</v>
      </c>
      <c r="U20" s="137"/>
      <c r="V20" s="134">
        <f>SUM(D20:T20)</f>
        <v>-172926</v>
      </c>
    </row>
    <row r="21" spans="1:22" ht="20.149999999999999" customHeight="1" thickBot="1">
      <c r="A21" s="2" t="s">
        <v>152</v>
      </c>
      <c r="B21" s="47"/>
      <c r="C21" s="2"/>
      <c r="D21" s="50">
        <f>SUM(D15,D19:D20)</f>
        <v>1729277</v>
      </c>
      <c r="E21" s="109"/>
      <c r="F21" s="50">
        <f>SUM(F15,F19:F20)</f>
        <v>208455</v>
      </c>
      <c r="G21" s="109"/>
      <c r="H21" s="50">
        <f>SUM(H15,H19:H20)</f>
        <v>61000</v>
      </c>
      <c r="I21" s="139"/>
      <c r="J21" s="50">
        <f>SUM(J15,J19:J20)</f>
        <v>1004063</v>
      </c>
      <c r="K21" s="51"/>
      <c r="L21" s="50">
        <f>SUM(L15,L19:L20)</f>
        <v>-3923</v>
      </c>
      <c r="M21" s="139"/>
      <c r="N21" s="50">
        <f>SUM(N15,N19:N20)</f>
        <v>-33956</v>
      </c>
      <c r="O21" s="139"/>
      <c r="P21" s="50">
        <f>SUM(P15,P19:P20)</f>
        <v>3509</v>
      </c>
      <c r="Q21" s="51"/>
      <c r="R21" s="50">
        <f>SUM(R15,R19:R20)</f>
        <v>-274990</v>
      </c>
      <c r="S21" s="51"/>
      <c r="T21" s="50">
        <f>SUM(T15,T19:T20)</f>
        <v>-16505</v>
      </c>
      <c r="U21" s="51"/>
      <c r="V21" s="50">
        <f>SUM(V15,V19:V20)</f>
        <v>2676930</v>
      </c>
    </row>
    <row r="22" spans="1:22" ht="22" customHeight="1" thickTop="1">
      <c r="E22" s="1"/>
    </row>
    <row r="23" spans="1:22" ht="22" customHeight="1">
      <c r="A23" s="2" t="s">
        <v>140</v>
      </c>
      <c r="E23" s="1"/>
    </row>
    <row r="24" spans="1:22" ht="22" customHeight="1">
      <c r="A24" s="2" t="s">
        <v>78</v>
      </c>
      <c r="B24" s="47"/>
      <c r="C24" s="2"/>
      <c r="D24" s="52">
        <v>1729277</v>
      </c>
      <c r="E24" s="52">
        <v>0</v>
      </c>
      <c r="F24" s="52">
        <v>208455</v>
      </c>
      <c r="G24" s="52">
        <v>0</v>
      </c>
      <c r="H24" s="52">
        <v>65000</v>
      </c>
      <c r="I24" s="52">
        <v>0</v>
      </c>
      <c r="J24" s="52">
        <v>936011</v>
      </c>
      <c r="K24" s="52">
        <v>0</v>
      </c>
      <c r="L24" s="52">
        <v>-16805</v>
      </c>
      <c r="M24" s="52">
        <v>0</v>
      </c>
      <c r="N24" s="52">
        <v>-29993</v>
      </c>
      <c r="O24" s="52">
        <v>0</v>
      </c>
      <c r="P24" s="52">
        <v>6340</v>
      </c>
      <c r="Q24" s="52">
        <v>0</v>
      </c>
      <c r="R24" s="52">
        <v>-275079</v>
      </c>
      <c r="S24" s="52">
        <v>0</v>
      </c>
      <c r="T24" s="52">
        <v>-5939</v>
      </c>
      <c r="U24" s="2"/>
      <c r="V24" s="53">
        <f t="shared" ref="V24:V30" si="0">SUM(D24:T24)</f>
        <v>2617267</v>
      </c>
    </row>
    <row r="25" spans="1:22" ht="22" customHeight="1">
      <c r="A25" s="2" t="s">
        <v>101</v>
      </c>
      <c r="B25" s="47"/>
      <c r="C25" s="2"/>
      <c r="D25" s="52"/>
      <c r="E25" s="52"/>
      <c r="F25" s="52"/>
      <c r="G25" s="52"/>
      <c r="H25" s="52"/>
      <c r="I25" s="52"/>
      <c r="J25" s="52"/>
      <c r="K25" s="52"/>
      <c r="L25" s="52"/>
      <c r="M25" s="52"/>
      <c r="N25" s="52"/>
      <c r="O25" s="52"/>
      <c r="P25" s="52"/>
      <c r="Q25" s="52"/>
      <c r="R25" s="52"/>
      <c r="S25" s="52"/>
      <c r="T25" s="52"/>
      <c r="U25" s="125"/>
      <c r="V25" s="53"/>
    </row>
    <row r="26" spans="1:22" ht="22" customHeight="1">
      <c r="A26" s="1" t="s">
        <v>124</v>
      </c>
      <c r="B26" s="47"/>
      <c r="C26" s="2"/>
      <c r="D26" s="96">
        <v>0</v>
      </c>
      <c r="E26" s="97"/>
      <c r="F26" s="96">
        <v>0</v>
      </c>
      <c r="G26" s="17"/>
      <c r="H26" s="96">
        <v>0</v>
      </c>
      <c r="I26" s="17"/>
      <c r="J26" s="98">
        <f>PL_6M!D31</f>
        <v>69833</v>
      </c>
      <c r="K26" s="16"/>
      <c r="L26" s="96">
        <v>0</v>
      </c>
      <c r="M26" s="16"/>
      <c r="N26" s="96">
        <v>0</v>
      </c>
      <c r="O26" s="16"/>
      <c r="P26" s="96">
        <v>0</v>
      </c>
      <c r="Q26" s="16"/>
      <c r="R26" s="96">
        <v>0</v>
      </c>
      <c r="S26" s="16"/>
      <c r="T26" s="96">
        <v>0</v>
      </c>
      <c r="U26" s="17"/>
      <c r="V26" s="18">
        <f t="shared" si="0"/>
        <v>69833</v>
      </c>
    </row>
    <row r="27" spans="1:22" ht="22" customHeight="1">
      <c r="A27" s="1" t="s">
        <v>102</v>
      </c>
      <c r="B27" s="47"/>
      <c r="C27" s="2"/>
      <c r="D27" s="96">
        <v>0</v>
      </c>
      <c r="E27" s="97"/>
      <c r="F27" s="96">
        <v>0</v>
      </c>
      <c r="G27" s="17"/>
      <c r="H27" s="96">
        <v>0</v>
      </c>
      <c r="I27" s="17"/>
      <c r="J27" s="98">
        <v>-12516</v>
      </c>
      <c r="K27" s="16"/>
      <c r="L27" s="16">
        <f>PL_6M!D45</f>
        <v>-1122</v>
      </c>
      <c r="M27" s="16"/>
      <c r="N27" s="98">
        <f>PL_6M!D54</f>
        <v>21219</v>
      </c>
      <c r="O27" s="16"/>
      <c r="P27" s="96">
        <v>0</v>
      </c>
      <c r="Q27" s="16"/>
      <c r="R27" s="98">
        <f>PL_6M!D46</f>
        <v>27688</v>
      </c>
      <c r="S27" s="16"/>
      <c r="T27" s="98">
        <v>0</v>
      </c>
      <c r="U27" s="17"/>
      <c r="V27" s="18">
        <f t="shared" si="0"/>
        <v>35269</v>
      </c>
    </row>
    <row r="28" spans="1:22" ht="22" customHeight="1">
      <c r="A28" s="2" t="s">
        <v>103</v>
      </c>
      <c r="B28" s="47"/>
      <c r="C28" s="2"/>
      <c r="D28" s="108">
        <f>SUM(D26,D27)</f>
        <v>0</v>
      </c>
      <c r="E28" s="123">
        <f t="shared" ref="E28:U28" si="1">SUM(E26,E27)</f>
        <v>0</v>
      </c>
      <c r="F28" s="108">
        <f t="shared" si="1"/>
        <v>0</v>
      </c>
      <c r="G28" s="123">
        <f>SUM(G26,G27)</f>
        <v>0</v>
      </c>
      <c r="H28" s="108">
        <f>SUM(H26,H27)</f>
        <v>0</v>
      </c>
      <c r="I28" s="123">
        <f>SUM(I26,I27)</f>
        <v>0</v>
      </c>
      <c r="J28" s="108">
        <f>SUM(J26,J27)</f>
        <v>57317</v>
      </c>
      <c r="K28" s="123">
        <f t="shared" si="1"/>
        <v>0</v>
      </c>
      <c r="L28" s="108">
        <f t="shared" si="1"/>
        <v>-1122</v>
      </c>
      <c r="M28" s="123">
        <f t="shared" si="1"/>
        <v>0</v>
      </c>
      <c r="N28" s="108">
        <f t="shared" si="1"/>
        <v>21219</v>
      </c>
      <c r="O28" s="123">
        <f t="shared" si="1"/>
        <v>0</v>
      </c>
      <c r="P28" s="108">
        <f t="shared" si="1"/>
        <v>0</v>
      </c>
      <c r="Q28" s="123">
        <f t="shared" si="1"/>
        <v>0</v>
      </c>
      <c r="R28" s="108">
        <f t="shared" si="1"/>
        <v>27688</v>
      </c>
      <c r="S28" s="123">
        <f t="shared" si="1"/>
        <v>0</v>
      </c>
      <c r="T28" s="108">
        <f t="shared" si="1"/>
        <v>0</v>
      </c>
      <c r="U28" s="123">
        <f t="shared" si="1"/>
        <v>0</v>
      </c>
      <c r="V28" s="108">
        <f t="shared" si="0"/>
        <v>105102</v>
      </c>
    </row>
    <row r="29" spans="1:22" ht="20.149999999999999" customHeight="1">
      <c r="A29" s="1" t="s">
        <v>215</v>
      </c>
      <c r="B29" s="193">
        <v>11</v>
      </c>
      <c r="C29" s="19"/>
      <c r="D29" s="238">
        <v>0</v>
      </c>
      <c r="E29" s="98"/>
      <c r="F29" s="238">
        <v>0</v>
      </c>
      <c r="G29" s="138"/>
      <c r="H29" s="238">
        <v>0</v>
      </c>
      <c r="I29" s="137"/>
      <c r="J29" s="238">
        <v>-172926</v>
      </c>
      <c r="K29" s="98"/>
      <c r="L29" s="238">
        <v>0</v>
      </c>
      <c r="M29" s="98"/>
      <c r="N29" s="238">
        <v>0</v>
      </c>
      <c r="O29" s="98"/>
      <c r="P29" s="238">
        <v>0</v>
      </c>
      <c r="Q29" s="98"/>
      <c r="R29" s="238">
        <v>0</v>
      </c>
      <c r="S29" s="98"/>
      <c r="T29" s="238">
        <v>0</v>
      </c>
      <c r="U29" s="137"/>
      <c r="V29" s="238">
        <f t="shared" si="0"/>
        <v>-172926</v>
      </c>
    </row>
    <row r="30" spans="1:22" ht="22" customHeight="1" thickBot="1">
      <c r="A30" s="2" t="s">
        <v>141</v>
      </c>
      <c r="B30" s="47"/>
      <c r="C30" s="2"/>
      <c r="D30" s="50">
        <f>SUM(D24,D28:D29)</f>
        <v>1729277</v>
      </c>
      <c r="E30" s="51"/>
      <c r="F30" s="50">
        <f>SUM(F24,F28:F29)</f>
        <v>208455</v>
      </c>
      <c r="G30" s="51"/>
      <c r="H30" s="50">
        <f>SUM(H24,H28:H29)</f>
        <v>65000</v>
      </c>
      <c r="I30" s="51"/>
      <c r="J30" s="50">
        <f>SUM(J24,J28:J29)</f>
        <v>820402</v>
      </c>
      <c r="K30" s="51"/>
      <c r="L30" s="50">
        <f>SUM(L24,L28:L29)</f>
        <v>-17927</v>
      </c>
      <c r="M30" s="51"/>
      <c r="N30" s="50">
        <f>SUM(N24,N28:N29)</f>
        <v>-8774</v>
      </c>
      <c r="O30" s="51"/>
      <c r="P30" s="50">
        <f>SUM(P24,P28:P29)</f>
        <v>6340</v>
      </c>
      <c r="Q30" s="51"/>
      <c r="R30" s="50">
        <f>SUM(R24,R28:R29)</f>
        <v>-247391</v>
      </c>
      <c r="S30" s="51"/>
      <c r="T30" s="50">
        <f>SUM(T24,T28:T29)</f>
        <v>-5939</v>
      </c>
      <c r="U30" s="51"/>
      <c r="V30" s="50">
        <f t="shared" si="0"/>
        <v>2549443</v>
      </c>
    </row>
    <row r="31" spans="1:22" ht="22" customHeight="1" thickTop="1">
      <c r="E31" s="124"/>
      <c r="G31" s="124"/>
      <c r="I31" s="124"/>
      <c r="K31" s="124"/>
      <c r="M31" s="124"/>
      <c r="O31" s="124"/>
      <c r="Q31" s="124"/>
      <c r="S31" s="124"/>
      <c r="U31" s="126"/>
    </row>
    <row r="32" spans="1:22" ht="22" customHeight="1">
      <c r="A32" s="6"/>
      <c r="K32" s="124"/>
      <c r="U32" s="126"/>
    </row>
    <row r="33" spans="21:21" ht="22" customHeight="1">
      <c r="U33" s="126"/>
    </row>
    <row r="34" spans="21:21" ht="22" customHeight="1">
      <c r="U34" s="126"/>
    </row>
  </sheetData>
  <mergeCells count="4">
    <mergeCell ref="D13:V13"/>
    <mergeCell ref="D5:V5"/>
    <mergeCell ref="H6:J6"/>
    <mergeCell ref="L6:T6"/>
  </mergeCells>
  <pageMargins left="0.8" right="0.75" top="0.48" bottom="0.5" header="0.6" footer="0.5"/>
  <pageSetup paperSize="9" scale="64" firstPageNumber="9" fitToHeight="0" orientation="landscape" useFirstPageNumber="1" r:id="rId1"/>
  <headerFooter alignWithMargins="0">
    <oddFooter>&amp;L&amp;15     หมายเหตุประกอบงบการเงินเป็นส่วนหนึ่งของงบการเงินระหว่างกาลนี้&amp;14
&amp;C&amp;15&amp;P</oddFooter>
  </headerFooter>
  <ignoredErrors>
    <ignoredError sqref="V19"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1"/>
  <sheetViews>
    <sheetView topLeftCell="A16" zoomScale="70" zoomScaleNormal="70" zoomScaleSheetLayoutView="80" workbookViewId="0"/>
  </sheetViews>
  <sheetFormatPr defaultColWidth="10.6640625" defaultRowHeight="21" customHeight="1"/>
  <cols>
    <col min="1" max="1" width="47" style="55" customWidth="1"/>
    <col min="2" max="2" width="12.109375" style="70" customWidth="1"/>
    <col min="3" max="3" width="2.109375" style="55" customWidth="1"/>
    <col min="4" max="4" width="16.6640625" style="62" customWidth="1"/>
    <col min="5" max="5" width="2.109375" style="62" customWidth="1"/>
    <col min="6" max="6" width="16.6640625" style="62" customWidth="1"/>
    <col min="7" max="7" width="2.109375" style="62" customWidth="1"/>
    <col min="8" max="8" width="16.6640625" style="62" customWidth="1"/>
    <col min="9" max="9" width="2.109375" style="62" customWidth="1"/>
    <col min="10" max="10" width="16.6640625" style="62" customWidth="1"/>
    <col min="11" max="11" width="2.109375" style="62" customWidth="1"/>
    <col min="12" max="12" width="16.6640625" style="62" customWidth="1"/>
    <col min="13" max="13" width="2.109375" style="62" customWidth="1"/>
    <col min="14" max="14" width="19.6640625" style="62" customWidth="1"/>
    <col min="15" max="15" width="2.109375" style="62" customWidth="1"/>
    <col min="16" max="16" width="16.6640625" style="62" customWidth="1"/>
    <col min="17" max="17" width="9" style="55" customWidth="1"/>
    <col min="18" max="16384" width="10.6640625" style="55"/>
  </cols>
  <sheetData>
    <row r="1" spans="1:22" s="64" customFormat="1" ht="21" customHeight="1">
      <c r="A1" s="128" t="s">
        <v>133</v>
      </c>
      <c r="B1" s="54"/>
      <c r="C1" s="54"/>
      <c r="D1" s="54"/>
      <c r="E1" s="54"/>
      <c r="F1" s="54"/>
      <c r="G1" s="54"/>
      <c r="H1" s="54"/>
      <c r="I1" s="54"/>
      <c r="J1" s="54"/>
      <c r="K1" s="54"/>
      <c r="L1" s="54"/>
      <c r="M1" s="54"/>
      <c r="N1" s="54"/>
      <c r="O1" s="54"/>
      <c r="P1" s="54"/>
      <c r="Q1" s="54"/>
      <c r="R1" s="54"/>
      <c r="S1" s="54"/>
      <c r="T1" s="54"/>
      <c r="U1" s="54"/>
      <c r="V1" s="54"/>
    </row>
    <row r="2" spans="1:22" s="64" customFormat="1" ht="21" customHeight="1">
      <c r="A2" s="128" t="s">
        <v>132</v>
      </c>
      <c r="B2" s="128"/>
      <c r="C2" s="128"/>
      <c r="D2" s="128"/>
      <c r="E2" s="128"/>
      <c r="F2" s="128"/>
      <c r="G2" s="128"/>
      <c r="H2" s="128"/>
      <c r="I2" s="128"/>
      <c r="J2" s="128"/>
      <c r="K2" s="128"/>
      <c r="L2" s="128"/>
      <c r="M2" s="128"/>
      <c r="N2" s="128"/>
      <c r="O2" s="128"/>
      <c r="P2" s="128"/>
      <c r="Q2" s="128"/>
      <c r="R2" s="128"/>
      <c r="S2" s="128"/>
      <c r="T2" s="128"/>
      <c r="U2" s="128"/>
      <c r="V2" s="128"/>
    </row>
    <row r="3" spans="1:22" s="64" customFormat="1" ht="21" customHeight="1">
      <c r="A3" s="128" t="s">
        <v>121</v>
      </c>
      <c r="B3" s="128"/>
      <c r="C3" s="128"/>
      <c r="D3" s="128"/>
      <c r="E3" s="128"/>
      <c r="F3" s="128"/>
      <c r="G3" s="128"/>
      <c r="H3" s="128"/>
      <c r="I3" s="128"/>
      <c r="J3" s="128"/>
      <c r="K3" s="128"/>
      <c r="L3" s="128"/>
      <c r="M3" s="128"/>
      <c r="N3" s="128"/>
      <c r="O3" s="128"/>
      <c r="P3" s="128"/>
    </row>
    <row r="4" spans="1:22" ht="17.149999999999999" customHeight="1">
      <c r="D4" s="55"/>
      <c r="E4" s="55"/>
      <c r="F4" s="55"/>
      <c r="G4" s="55"/>
      <c r="H4" s="55"/>
      <c r="I4" s="55"/>
      <c r="J4" s="55"/>
      <c r="K4" s="55"/>
      <c r="L4" s="55"/>
      <c r="M4" s="55"/>
      <c r="N4" s="55"/>
      <c r="O4" s="55"/>
      <c r="P4" s="56"/>
    </row>
    <row r="5" spans="1:22" s="57" customFormat="1" ht="21" customHeight="1">
      <c r="B5" s="71"/>
      <c r="D5" s="380" t="s">
        <v>2</v>
      </c>
      <c r="E5" s="380"/>
      <c r="F5" s="380"/>
      <c r="G5" s="380"/>
      <c r="H5" s="380"/>
      <c r="I5" s="380"/>
      <c r="J5" s="380"/>
      <c r="K5" s="380"/>
      <c r="L5" s="380"/>
      <c r="M5" s="380"/>
      <c r="N5" s="380"/>
      <c r="O5" s="380"/>
      <c r="P5" s="380"/>
    </row>
    <row r="6" spans="1:22" s="57" customFormat="1" ht="21" customHeight="1">
      <c r="B6" s="71"/>
      <c r="D6" s="58"/>
      <c r="E6" s="58"/>
      <c r="F6" s="58"/>
      <c r="G6" s="58"/>
      <c r="H6" s="376" t="s">
        <v>123</v>
      </c>
      <c r="I6" s="376"/>
      <c r="J6" s="376"/>
      <c r="K6" s="59"/>
      <c r="L6" s="379" t="s">
        <v>122</v>
      </c>
      <c r="M6" s="379"/>
      <c r="N6" s="379"/>
      <c r="O6" s="60"/>
      <c r="S6" s="99"/>
      <c r="T6" s="100"/>
      <c r="U6" s="99"/>
    </row>
    <row r="7" spans="1:22" s="57" customFormat="1" ht="21" customHeight="1">
      <c r="B7" s="70"/>
      <c r="C7" s="55"/>
      <c r="D7" s="65"/>
      <c r="E7" s="65"/>
      <c r="F7" s="65"/>
      <c r="G7" s="65"/>
      <c r="H7" s="66"/>
      <c r="I7" s="66"/>
      <c r="J7" s="66"/>
      <c r="K7" s="66"/>
      <c r="L7" s="67" t="s">
        <v>59</v>
      </c>
      <c r="M7" s="65"/>
      <c r="N7" s="67"/>
      <c r="O7" s="68"/>
      <c r="P7" s="55"/>
      <c r="Q7" s="55"/>
      <c r="S7" s="99"/>
      <c r="T7" s="100"/>
      <c r="U7" s="99"/>
    </row>
    <row r="8" spans="1:22" s="57" customFormat="1" ht="21" customHeight="1">
      <c r="B8" s="70"/>
      <c r="C8" s="55"/>
      <c r="D8" s="65"/>
      <c r="E8" s="65"/>
      <c r="F8" s="65"/>
      <c r="G8" s="65"/>
      <c r="H8" s="66"/>
      <c r="I8" s="66"/>
      <c r="J8" s="66"/>
      <c r="K8" s="66"/>
      <c r="L8" s="67" t="s">
        <v>63</v>
      </c>
      <c r="M8" s="65"/>
      <c r="N8" s="67"/>
      <c r="O8" s="68"/>
      <c r="P8" s="55"/>
      <c r="Q8" s="55"/>
      <c r="S8" s="99"/>
      <c r="T8" s="100"/>
      <c r="U8" s="99"/>
    </row>
    <row r="9" spans="1:22" s="57" customFormat="1" ht="21" customHeight="1">
      <c r="B9" s="70"/>
      <c r="C9" s="55"/>
      <c r="D9" s="65"/>
      <c r="E9" s="65"/>
      <c r="F9" s="65"/>
      <c r="G9" s="65"/>
      <c r="H9" s="66"/>
      <c r="I9" s="66"/>
      <c r="J9" s="66"/>
      <c r="K9" s="66"/>
      <c r="L9" s="67" t="s">
        <v>109</v>
      </c>
      <c r="M9" s="65"/>
      <c r="N9" s="67" t="s">
        <v>60</v>
      </c>
      <c r="O9" s="68"/>
      <c r="P9" s="55"/>
      <c r="Q9" s="55"/>
      <c r="S9" s="99"/>
      <c r="T9" s="100"/>
      <c r="U9" s="99"/>
    </row>
    <row r="10" spans="1:22" s="57" customFormat="1" ht="21" customHeight="1">
      <c r="B10" s="70"/>
      <c r="C10" s="55"/>
      <c r="E10" s="65"/>
      <c r="F10" s="106" t="s">
        <v>62</v>
      </c>
      <c r="G10" s="65"/>
      <c r="H10" s="69"/>
      <c r="I10" s="55"/>
      <c r="J10" s="55"/>
      <c r="K10" s="32"/>
      <c r="L10" s="65" t="s">
        <v>114</v>
      </c>
      <c r="M10" s="65"/>
      <c r="N10" s="67" t="s">
        <v>187</v>
      </c>
      <c r="O10" s="62"/>
      <c r="P10" s="55"/>
      <c r="Q10" s="55"/>
      <c r="S10" s="99"/>
      <c r="T10" s="100"/>
      <c r="U10" s="101"/>
    </row>
    <row r="11" spans="1:22" s="57" customFormat="1" ht="21" customHeight="1">
      <c r="B11" s="70"/>
      <c r="C11" s="55"/>
      <c r="D11" s="105" t="s">
        <v>104</v>
      </c>
      <c r="E11" s="121"/>
      <c r="F11" s="122" t="s">
        <v>65</v>
      </c>
      <c r="G11" s="65"/>
      <c r="H11" s="69" t="s">
        <v>70</v>
      </c>
      <c r="I11" s="69"/>
      <c r="J11" s="69"/>
      <c r="K11" s="32"/>
      <c r="L11" s="67" t="s">
        <v>112</v>
      </c>
      <c r="M11" s="65"/>
      <c r="N11" s="65" t="s">
        <v>66</v>
      </c>
      <c r="O11" s="69"/>
      <c r="P11" s="32" t="s">
        <v>71</v>
      </c>
      <c r="Q11" s="55"/>
    </row>
    <row r="12" spans="1:22" s="57" customFormat="1" ht="21" customHeight="1">
      <c r="B12" s="129" t="s">
        <v>5</v>
      </c>
      <c r="C12" s="65"/>
      <c r="D12" s="119" t="s">
        <v>105</v>
      </c>
      <c r="E12" s="69"/>
      <c r="F12" s="107" t="s">
        <v>72</v>
      </c>
      <c r="G12" s="65"/>
      <c r="H12" s="69" t="s">
        <v>77</v>
      </c>
      <c r="I12" s="69"/>
      <c r="J12" s="69" t="s">
        <v>45</v>
      </c>
      <c r="K12" s="32"/>
      <c r="L12" s="67" t="s">
        <v>113</v>
      </c>
      <c r="M12" s="65"/>
      <c r="N12" s="67" t="s">
        <v>73</v>
      </c>
      <c r="O12" s="69"/>
      <c r="P12" s="32" t="s">
        <v>37</v>
      </c>
      <c r="Q12" s="55"/>
    </row>
    <row r="13" spans="1:22" ht="21" customHeight="1">
      <c r="B13" s="30"/>
      <c r="C13" s="32"/>
      <c r="D13" s="378" t="s">
        <v>6</v>
      </c>
      <c r="E13" s="378"/>
      <c r="F13" s="378"/>
      <c r="G13" s="378"/>
      <c r="H13" s="378"/>
      <c r="I13" s="378"/>
      <c r="J13" s="378"/>
      <c r="K13" s="378"/>
      <c r="L13" s="378"/>
      <c r="M13" s="378"/>
      <c r="N13" s="378"/>
      <c r="O13" s="378"/>
      <c r="P13" s="378"/>
    </row>
    <row r="14" spans="1:22" ht="21" customHeight="1">
      <c r="A14" s="61" t="s">
        <v>139</v>
      </c>
      <c r="B14" s="30"/>
      <c r="C14" s="32"/>
      <c r="D14" s="194"/>
      <c r="E14" s="194"/>
      <c r="F14" s="194"/>
      <c r="G14" s="194"/>
      <c r="H14" s="194"/>
      <c r="I14" s="194"/>
      <c r="J14" s="194"/>
      <c r="K14" s="194"/>
      <c r="L14" s="194"/>
      <c r="M14" s="194"/>
      <c r="N14" s="194"/>
      <c r="O14" s="194"/>
      <c r="P14" s="194"/>
    </row>
    <row r="15" spans="1:22" s="140" customFormat="1" ht="21" customHeight="1">
      <c r="A15" s="57" t="s">
        <v>151</v>
      </c>
      <c r="B15" s="32"/>
      <c r="C15" s="57"/>
      <c r="D15" s="218">
        <v>1729277</v>
      </c>
      <c r="E15" s="218"/>
      <c r="F15" s="218">
        <v>208455</v>
      </c>
      <c r="G15" s="218"/>
      <c r="H15" s="218">
        <v>61000</v>
      </c>
      <c r="I15" s="218"/>
      <c r="J15" s="218">
        <v>826207</v>
      </c>
      <c r="K15" s="218"/>
      <c r="L15" s="218">
        <v>371</v>
      </c>
      <c r="M15" s="218"/>
      <c r="N15" s="218">
        <v>-8774</v>
      </c>
      <c r="O15" s="218"/>
      <c r="P15" s="218">
        <f>SUM(D15:N15)</f>
        <v>2816536</v>
      </c>
    </row>
    <row r="16" spans="1:22" ht="21" customHeight="1">
      <c r="A16" s="57" t="s">
        <v>101</v>
      </c>
      <c r="B16" s="71"/>
      <c r="C16" s="57"/>
      <c r="D16" s="73"/>
      <c r="E16" s="73"/>
      <c r="F16" s="73"/>
      <c r="G16" s="73"/>
      <c r="H16" s="73"/>
      <c r="I16" s="73"/>
      <c r="J16" s="73"/>
      <c r="K16" s="73"/>
      <c r="L16" s="73"/>
      <c r="M16" s="73"/>
      <c r="N16" s="73"/>
      <c r="O16" s="73"/>
      <c r="P16" s="73"/>
    </row>
    <row r="17" spans="1:16" ht="21" customHeight="1">
      <c r="A17" s="55" t="s">
        <v>116</v>
      </c>
      <c r="D17" s="28">
        <v>0</v>
      </c>
      <c r="E17" s="28"/>
      <c r="F17" s="28">
        <v>0</v>
      </c>
      <c r="G17" s="28"/>
      <c r="H17" s="28">
        <v>0</v>
      </c>
      <c r="I17" s="28"/>
      <c r="J17" s="146">
        <v>-11218</v>
      </c>
      <c r="K17" s="28"/>
      <c r="L17" s="28">
        <v>0</v>
      </c>
      <c r="M17" s="28"/>
      <c r="N17" s="28">
        <v>0</v>
      </c>
      <c r="O17" s="28"/>
      <c r="P17" s="28">
        <f>SUM(D17:N17)</f>
        <v>-11218</v>
      </c>
    </row>
    <row r="18" spans="1:16" ht="21" customHeight="1">
      <c r="A18" s="55" t="s">
        <v>115</v>
      </c>
      <c r="D18" s="28">
        <v>0</v>
      </c>
      <c r="E18" s="28"/>
      <c r="F18" s="28">
        <v>0</v>
      </c>
      <c r="G18" s="28"/>
      <c r="H18" s="28">
        <v>0</v>
      </c>
      <c r="I18" s="28"/>
      <c r="J18" s="28">
        <v>0</v>
      </c>
      <c r="K18" s="28"/>
      <c r="L18" s="146">
        <v>-77</v>
      </c>
      <c r="M18" s="28"/>
      <c r="N18" s="28">
        <v>0</v>
      </c>
      <c r="O18" s="28"/>
      <c r="P18" s="28">
        <f>SUM(D18:N18)</f>
        <v>-77</v>
      </c>
    </row>
    <row r="19" spans="1:16" ht="21" customHeight="1">
      <c r="A19" s="61" t="s">
        <v>103</v>
      </c>
      <c r="B19" s="71"/>
      <c r="C19" s="57"/>
      <c r="D19" s="90">
        <f>SUM(D17:D18)</f>
        <v>0</v>
      </c>
      <c r="E19" s="91"/>
      <c r="F19" s="90">
        <f>SUM(F17:F18)</f>
        <v>0</v>
      </c>
      <c r="G19" s="91"/>
      <c r="H19" s="90">
        <f>SUM(H17:H18)</f>
        <v>0</v>
      </c>
      <c r="I19" s="91"/>
      <c r="J19" s="90">
        <f>SUM(J17:J18)</f>
        <v>-11218</v>
      </c>
      <c r="K19" s="91"/>
      <c r="L19" s="90">
        <f>SUM(L17:L18)</f>
        <v>-77</v>
      </c>
      <c r="M19" s="91"/>
      <c r="N19" s="90">
        <f>SUM(N17:N18)</f>
        <v>0</v>
      </c>
      <c r="O19" s="91"/>
      <c r="P19" s="90">
        <f>SUM(P17:P18)</f>
        <v>-11295</v>
      </c>
    </row>
    <row r="20" spans="1:16" s="140" customFormat="1" ht="21" customHeight="1">
      <c r="A20" s="240" t="s">
        <v>25</v>
      </c>
      <c r="B20" s="30">
        <v>11</v>
      </c>
      <c r="C20" s="55"/>
      <c r="D20" s="239">
        <v>0</v>
      </c>
      <c r="E20" s="146"/>
      <c r="F20" s="239">
        <v>0</v>
      </c>
      <c r="G20" s="29"/>
      <c r="H20" s="239">
        <v>0</v>
      </c>
      <c r="I20" s="147"/>
      <c r="J20" s="146">
        <v>-172926</v>
      </c>
      <c r="K20" s="29"/>
      <c r="L20" s="239">
        <v>0</v>
      </c>
      <c r="M20" s="29"/>
      <c r="N20" s="239">
        <v>0</v>
      </c>
      <c r="O20" s="147"/>
      <c r="P20" s="146">
        <f>SUM(D20:N20)</f>
        <v>-172926</v>
      </c>
    </row>
    <row r="21" spans="1:16" s="140" customFormat="1" ht="21" customHeight="1" thickBot="1">
      <c r="A21" s="61" t="s">
        <v>152</v>
      </c>
      <c r="B21" s="61"/>
      <c r="C21" s="61"/>
      <c r="D21" s="148">
        <f>SUM(D15,D19:D20)</f>
        <v>1729277</v>
      </c>
      <c r="E21" s="74"/>
      <c r="F21" s="148">
        <f>SUM(F15,F19:F20)</f>
        <v>208455</v>
      </c>
      <c r="G21" s="74"/>
      <c r="H21" s="148">
        <f>SUM(H15,H19:H20)</f>
        <v>61000</v>
      </c>
      <c r="I21" s="76"/>
      <c r="J21" s="148">
        <f>SUM(J15,J19:J20)</f>
        <v>642063</v>
      </c>
      <c r="K21" s="75"/>
      <c r="L21" s="148">
        <f>SUM(L15,L19:L20)</f>
        <v>294</v>
      </c>
      <c r="M21" s="74"/>
      <c r="N21" s="148">
        <f>SUM(N15,N19:N20)</f>
        <v>-8774</v>
      </c>
      <c r="O21" s="75"/>
      <c r="P21" s="148">
        <f>SUM(P15,P19:P20)</f>
        <v>2632315</v>
      </c>
    </row>
    <row r="22" spans="1:16" ht="21" customHeight="1" thickTop="1">
      <c r="A22" s="57"/>
      <c r="B22" s="71"/>
      <c r="C22" s="57"/>
      <c r="D22" s="114"/>
      <c r="E22" s="114"/>
      <c r="F22" s="114"/>
      <c r="G22" s="114"/>
      <c r="H22" s="114"/>
      <c r="I22" s="114"/>
      <c r="J22" s="114"/>
      <c r="K22" s="114"/>
      <c r="L22" s="114"/>
      <c r="M22" s="114"/>
      <c r="N22" s="114"/>
      <c r="O22" s="114"/>
      <c r="P22" s="114"/>
    </row>
    <row r="23" spans="1:16" ht="21" customHeight="1">
      <c r="A23" s="61" t="s">
        <v>140</v>
      </c>
      <c r="B23" s="111"/>
      <c r="C23" s="112"/>
      <c r="D23" s="115"/>
      <c r="E23" s="115"/>
      <c r="F23" s="115"/>
      <c r="G23" s="115"/>
      <c r="H23" s="115"/>
      <c r="I23" s="115"/>
      <c r="J23" s="115"/>
      <c r="K23" s="115"/>
      <c r="L23" s="115"/>
      <c r="M23" s="115"/>
      <c r="N23" s="115"/>
      <c r="O23" s="114"/>
      <c r="P23" s="114"/>
    </row>
    <row r="24" spans="1:16" ht="21" customHeight="1">
      <c r="A24" s="57" t="s">
        <v>78</v>
      </c>
      <c r="B24" s="111"/>
      <c r="C24" s="112"/>
      <c r="D24" s="73">
        <v>1729277</v>
      </c>
      <c r="E24" s="73"/>
      <c r="F24" s="73">
        <v>208455</v>
      </c>
      <c r="G24" s="73"/>
      <c r="H24" s="73">
        <v>65000</v>
      </c>
      <c r="I24" s="73"/>
      <c r="J24" s="73">
        <v>722712</v>
      </c>
      <c r="K24" s="73"/>
      <c r="L24" s="73">
        <v>825</v>
      </c>
      <c r="M24" s="73"/>
      <c r="N24" s="73">
        <v>-8774</v>
      </c>
      <c r="O24" s="73"/>
      <c r="P24" s="73">
        <f>SUM(D24:N24)</f>
        <v>2717495</v>
      </c>
    </row>
    <row r="25" spans="1:16" ht="21" customHeight="1">
      <c r="A25" s="57" t="s">
        <v>101</v>
      </c>
      <c r="B25" s="71"/>
      <c r="C25" s="57"/>
      <c r="D25" s="73"/>
      <c r="E25" s="73"/>
      <c r="F25" s="73"/>
      <c r="G25" s="73"/>
      <c r="H25" s="73"/>
      <c r="I25" s="73"/>
      <c r="J25" s="73"/>
      <c r="K25" s="73"/>
      <c r="L25" s="73"/>
      <c r="M25" s="73"/>
      <c r="N25" s="73"/>
      <c r="O25" s="73"/>
      <c r="P25" s="73"/>
    </row>
    <row r="26" spans="1:16" ht="21" customHeight="1">
      <c r="A26" s="55" t="s">
        <v>124</v>
      </c>
      <c r="D26" s="28">
        <v>0</v>
      </c>
      <c r="E26" s="28"/>
      <c r="F26" s="28">
        <v>0</v>
      </c>
      <c r="G26" s="28"/>
      <c r="H26" s="28">
        <v>0</v>
      </c>
      <c r="I26" s="28"/>
      <c r="J26" s="28">
        <f>PL_6M!H31</f>
        <v>337254</v>
      </c>
      <c r="K26" s="28"/>
      <c r="L26" s="28">
        <v>0</v>
      </c>
      <c r="M26" s="28"/>
      <c r="N26" s="28">
        <f>PL_6M!H46</f>
        <v>0</v>
      </c>
      <c r="O26" s="28"/>
      <c r="P26" s="28">
        <f t="shared" ref="P26:P27" si="0">SUM(D26:N26)</f>
        <v>337254</v>
      </c>
    </row>
    <row r="27" spans="1:16" ht="21" customHeight="1">
      <c r="A27" s="55" t="s">
        <v>115</v>
      </c>
      <c r="D27" s="28">
        <v>0</v>
      </c>
      <c r="E27" s="28"/>
      <c r="F27" s="28">
        <v>0</v>
      </c>
      <c r="G27" s="28"/>
      <c r="H27" s="28">
        <v>0</v>
      </c>
      <c r="I27" s="28"/>
      <c r="J27" s="28">
        <v>0</v>
      </c>
      <c r="K27" s="28"/>
      <c r="L27" s="28">
        <f>PL_6M!H45</f>
        <v>-203</v>
      </c>
      <c r="M27" s="28"/>
      <c r="N27" s="28">
        <v>0</v>
      </c>
      <c r="O27" s="28"/>
      <c r="P27" s="28">
        <f t="shared" si="0"/>
        <v>-203</v>
      </c>
    </row>
    <row r="28" spans="1:16" ht="21" customHeight="1">
      <c r="A28" s="61" t="s">
        <v>103</v>
      </c>
      <c r="B28" s="71"/>
      <c r="C28" s="57"/>
      <c r="D28" s="90">
        <f>SUM(D26:D27)</f>
        <v>0</v>
      </c>
      <c r="E28" s="91"/>
      <c r="F28" s="90">
        <f>SUM(F26:F27)</f>
        <v>0</v>
      </c>
      <c r="G28" s="91"/>
      <c r="H28" s="90">
        <f>SUM(H26:H27)</f>
        <v>0</v>
      </c>
      <c r="I28" s="91"/>
      <c r="J28" s="90">
        <f>SUM(J26:J27)</f>
        <v>337254</v>
      </c>
      <c r="K28" s="91"/>
      <c r="L28" s="90">
        <f>SUM(L27:L27)</f>
        <v>-203</v>
      </c>
      <c r="M28" s="91"/>
      <c r="N28" s="90">
        <f>SUM(N26:N27)</f>
        <v>0</v>
      </c>
      <c r="O28" s="91"/>
      <c r="P28" s="90">
        <f>SUM(P26:P27)</f>
        <v>337051</v>
      </c>
    </row>
    <row r="29" spans="1:16" ht="21" customHeight="1">
      <c r="A29" s="240" t="s">
        <v>215</v>
      </c>
      <c r="B29" s="30">
        <v>11</v>
      </c>
      <c r="D29" s="279">
        <v>0</v>
      </c>
      <c r="E29" s="29"/>
      <c r="F29" s="279">
        <v>0</v>
      </c>
      <c r="G29" s="29"/>
      <c r="H29" s="279">
        <v>0</v>
      </c>
      <c r="I29" s="29"/>
      <c r="J29" s="146">
        <v>-172926</v>
      </c>
      <c r="K29" s="29"/>
      <c r="L29" s="279">
        <v>0</v>
      </c>
      <c r="M29" s="29"/>
      <c r="N29" s="279">
        <v>0</v>
      </c>
      <c r="O29" s="29"/>
      <c r="P29" s="146">
        <f>SUM(D29:N29)</f>
        <v>-172926</v>
      </c>
    </row>
    <row r="30" spans="1:16" ht="21" customHeight="1" thickBot="1">
      <c r="A30" s="61" t="s">
        <v>141</v>
      </c>
      <c r="B30" s="72"/>
      <c r="C30" s="61"/>
      <c r="D30" s="113">
        <f>SUM(D24,D28:D29)</f>
        <v>1729277</v>
      </c>
      <c r="E30" s="91"/>
      <c r="F30" s="113">
        <f>SUM(F24,F28:F29)</f>
        <v>208455</v>
      </c>
      <c r="G30" s="91"/>
      <c r="H30" s="113">
        <f>SUM(H24,H28:H29)</f>
        <v>65000</v>
      </c>
      <c r="I30" s="73"/>
      <c r="J30" s="113">
        <f>SUM(J24,J28:J29)</f>
        <v>887040</v>
      </c>
      <c r="K30" s="91"/>
      <c r="L30" s="113">
        <f>SUM(L24,L28:L29)</f>
        <v>622</v>
      </c>
      <c r="M30" s="91"/>
      <c r="N30" s="113">
        <f>SUM(N24,N28:N29)</f>
        <v>-8774</v>
      </c>
      <c r="O30" s="91"/>
      <c r="P30" s="113">
        <f>SUM(P24,P28:P29)</f>
        <v>2881620</v>
      </c>
    </row>
    <row r="31" spans="1:16" ht="21" customHeight="1" thickTop="1">
      <c r="A31" s="61"/>
      <c r="B31" s="72"/>
      <c r="C31" s="61"/>
      <c r="D31" s="75"/>
      <c r="E31" s="74"/>
      <c r="F31" s="75"/>
      <c r="G31" s="74"/>
      <c r="H31" s="75"/>
      <c r="I31" s="76"/>
      <c r="J31" s="75"/>
      <c r="K31" s="75"/>
      <c r="L31" s="75"/>
      <c r="M31" s="74"/>
      <c r="N31" s="75"/>
      <c r="O31" s="75"/>
      <c r="P31" s="75"/>
    </row>
    <row r="32" spans="1:16" ht="21" customHeight="1">
      <c r="A32" s="61"/>
      <c r="B32" s="72"/>
      <c r="C32" s="61"/>
      <c r="D32" s="75"/>
      <c r="E32" s="74"/>
      <c r="F32" s="75"/>
      <c r="G32" s="74"/>
      <c r="H32" s="75"/>
      <c r="I32" s="76"/>
      <c r="J32" s="75"/>
      <c r="K32" s="75"/>
      <c r="L32" s="75"/>
      <c r="M32" s="74"/>
      <c r="N32" s="75"/>
      <c r="O32" s="75"/>
      <c r="P32" s="75"/>
    </row>
    <row r="33" spans="1:16" ht="21" customHeight="1">
      <c r="A33" s="61"/>
      <c r="B33" s="72"/>
      <c r="C33" s="61"/>
      <c r="D33" s="75"/>
      <c r="E33" s="74"/>
      <c r="F33" s="75"/>
      <c r="G33" s="74"/>
      <c r="H33" s="75"/>
      <c r="I33" s="76"/>
      <c r="J33" s="75"/>
      <c r="K33" s="75"/>
      <c r="L33" s="75"/>
      <c r="M33" s="74"/>
      <c r="N33" s="75"/>
      <c r="O33" s="75"/>
      <c r="P33" s="75"/>
    </row>
    <row r="34" spans="1:16" ht="21" customHeight="1">
      <c r="A34" s="61"/>
      <c r="B34" s="72"/>
      <c r="C34" s="61"/>
      <c r="D34" s="75"/>
      <c r="E34" s="74"/>
      <c r="F34" s="75"/>
      <c r="G34" s="74"/>
      <c r="H34" s="75"/>
      <c r="I34" s="76"/>
      <c r="J34" s="75"/>
      <c r="K34" s="75"/>
      <c r="L34" s="75"/>
      <c r="M34" s="74"/>
      <c r="N34" s="75"/>
      <c r="O34" s="75"/>
      <c r="P34" s="75"/>
    </row>
    <row r="35" spans="1:16" ht="21" customHeight="1">
      <c r="A35" s="61"/>
      <c r="B35" s="72"/>
      <c r="C35" s="61"/>
      <c r="D35" s="75"/>
      <c r="E35" s="74"/>
      <c r="F35" s="75"/>
      <c r="G35" s="74"/>
      <c r="H35" s="75"/>
      <c r="I35" s="76"/>
      <c r="J35" s="75"/>
      <c r="K35" s="75"/>
      <c r="L35" s="75"/>
      <c r="M35" s="74"/>
      <c r="N35" s="75"/>
      <c r="O35" s="75"/>
      <c r="P35" s="75"/>
    </row>
    <row r="36" spans="1:16" ht="21" customHeight="1">
      <c r="B36" s="71"/>
      <c r="C36" s="57"/>
    </row>
    <row r="37" spans="1:16" ht="21" customHeight="1">
      <c r="B37" s="71"/>
      <c r="C37" s="57"/>
    </row>
    <row r="38" spans="1:16" ht="21" customHeight="1">
      <c r="B38" s="71"/>
      <c r="C38" s="57"/>
    </row>
    <row r="39" spans="1:16" ht="21" customHeight="1">
      <c r="A39" s="63"/>
      <c r="B39" s="71"/>
      <c r="C39" s="57"/>
    </row>
    <row r="40" spans="1:16" ht="21" customHeight="1">
      <c r="A40" s="57"/>
      <c r="B40" s="71"/>
      <c r="C40" s="57"/>
    </row>
    <row r="41" spans="1:16" ht="21" customHeight="1">
      <c r="B41" s="71"/>
      <c r="C41" s="57"/>
    </row>
  </sheetData>
  <mergeCells count="4">
    <mergeCell ref="D13:P13"/>
    <mergeCell ref="H6:J6"/>
    <mergeCell ref="L6:N6"/>
    <mergeCell ref="D5:P5"/>
  </mergeCells>
  <pageMargins left="1.05" right="0.68" top="0.48" bottom="0.5" header="0.6" footer="0.5"/>
  <pageSetup paperSize="9" scale="76" firstPageNumber="10" fitToHeight="0" orientation="landscape" useFirstPageNumber="1" r:id="rId1"/>
  <headerFooter alignWithMargins="0">
    <oddFooter>&amp;L&amp;15 
           หมายเหตุประกอบงบการเงินเป็นส่วนหนึ่งของงบการเงินระหว่างกาลนี้&amp;14
&amp;C&amp;15&amp;P</oddFooter>
  </headerFooter>
  <ignoredErrors>
    <ignoredError sqref="P28 P19"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00"/>
  <sheetViews>
    <sheetView tabSelected="1" topLeftCell="A82" zoomScaleNormal="100" zoomScaleSheetLayoutView="70" workbookViewId="0"/>
  </sheetViews>
  <sheetFormatPr defaultColWidth="9.33203125" defaultRowHeight="20.5" customHeight="1"/>
  <cols>
    <col min="1" max="1" width="70.44140625" style="20" customWidth="1"/>
    <col min="2" max="2" width="11" style="86" customWidth="1"/>
    <col min="3" max="3" width="15.44140625" style="20" customWidth="1"/>
    <col min="4" max="4" width="2.109375" style="20" customWidth="1"/>
    <col min="5" max="5" width="15.44140625" style="20" customWidth="1"/>
    <col min="6" max="6" width="2.109375" style="20" customWidth="1"/>
    <col min="7" max="7" width="15.44140625" style="20" customWidth="1"/>
    <col min="8" max="8" width="2.109375" style="20" customWidth="1"/>
    <col min="9" max="9" width="15.44140625" style="20" customWidth="1"/>
    <col min="10" max="10" width="4.44140625" style="4" customWidth="1"/>
    <col min="11" max="11" width="18.77734375" style="4" bestFit="1" customWidth="1"/>
    <col min="12" max="13" width="12.109375" style="4" bestFit="1" customWidth="1"/>
    <col min="14" max="16384" width="9.33203125" style="4"/>
  </cols>
  <sheetData>
    <row r="1" spans="1:10" s="77" customFormat="1" ht="20.5" customHeight="1">
      <c r="A1" s="127" t="s">
        <v>133</v>
      </c>
      <c r="B1" s="23"/>
      <c r="C1" s="23"/>
      <c r="D1" s="23"/>
      <c r="E1" s="23"/>
      <c r="F1" s="23"/>
      <c r="G1" s="23"/>
      <c r="H1" s="23"/>
      <c r="I1" s="23"/>
      <c r="J1" s="23"/>
    </row>
    <row r="2" spans="1:10" s="77" customFormat="1" ht="20.5" customHeight="1">
      <c r="A2" s="127" t="s">
        <v>132</v>
      </c>
      <c r="B2" s="127"/>
      <c r="C2" s="127"/>
      <c r="D2" s="127"/>
      <c r="E2" s="127"/>
      <c r="F2" s="127"/>
      <c r="G2" s="127"/>
      <c r="H2" s="127"/>
      <c r="I2" s="127"/>
      <c r="J2" s="127"/>
    </row>
    <row r="3" spans="1:10" s="77" customFormat="1" ht="20.5" customHeight="1">
      <c r="A3" s="383" t="s">
        <v>117</v>
      </c>
      <c r="B3" s="383"/>
      <c r="C3" s="383"/>
      <c r="D3" s="383"/>
      <c r="E3" s="383"/>
      <c r="F3" s="383"/>
      <c r="G3" s="383"/>
      <c r="H3" s="383"/>
      <c r="I3" s="383"/>
    </row>
    <row r="4" spans="1:10" s="81" customFormat="1" ht="20.5" customHeight="1">
      <c r="A4" s="79"/>
      <c r="B4" s="84"/>
      <c r="C4" s="79"/>
      <c r="D4" s="79"/>
      <c r="E4" s="79"/>
      <c r="F4" s="79"/>
      <c r="G4" s="80"/>
      <c r="H4" s="79"/>
      <c r="I4" s="80"/>
    </row>
    <row r="5" spans="1:10" s="81" customFormat="1" ht="20.5" customHeight="1">
      <c r="A5" s="79"/>
      <c r="C5" s="79"/>
      <c r="D5" s="78" t="s">
        <v>1</v>
      </c>
      <c r="E5" s="79"/>
      <c r="F5" s="79"/>
      <c r="G5" s="384" t="s">
        <v>2</v>
      </c>
      <c r="H5" s="384"/>
      <c r="I5" s="384"/>
    </row>
    <row r="6" spans="1:10" s="81" customFormat="1" ht="20.5" customHeight="1">
      <c r="A6" s="79"/>
      <c r="B6" s="44"/>
      <c r="C6" s="381" t="s">
        <v>138</v>
      </c>
      <c r="D6" s="381"/>
      <c r="E6" s="381"/>
      <c r="F6" s="39"/>
      <c r="G6" s="381" t="s">
        <v>138</v>
      </c>
      <c r="H6" s="381"/>
      <c r="I6" s="381"/>
    </row>
    <row r="7" spans="1:10" s="81" customFormat="1" ht="20.5" customHeight="1">
      <c r="A7" s="79"/>
      <c r="B7" s="44"/>
      <c r="C7" s="381" t="s">
        <v>137</v>
      </c>
      <c r="D7" s="381"/>
      <c r="E7" s="381"/>
      <c r="F7" s="39"/>
      <c r="G7" s="381" t="s">
        <v>137</v>
      </c>
      <c r="H7" s="381"/>
      <c r="I7" s="381"/>
    </row>
    <row r="8" spans="1:10" s="81" customFormat="1" ht="20.5" customHeight="1">
      <c r="A8" s="79"/>
      <c r="B8" s="273"/>
      <c r="C8" s="39">
        <v>2565</v>
      </c>
      <c r="D8" s="38"/>
      <c r="E8" s="39">
        <v>2564</v>
      </c>
      <c r="F8" s="38"/>
      <c r="G8" s="39">
        <v>2565</v>
      </c>
      <c r="H8" s="39"/>
      <c r="I8" s="39">
        <v>2564</v>
      </c>
    </row>
    <row r="9" spans="1:10" s="81" customFormat="1" ht="20.5" customHeight="1">
      <c r="A9" s="79"/>
      <c r="B9" s="85"/>
      <c r="C9" s="382" t="s">
        <v>6</v>
      </c>
      <c r="D9" s="382"/>
      <c r="E9" s="382"/>
      <c r="F9" s="382"/>
      <c r="G9" s="382"/>
      <c r="H9" s="382"/>
      <c r="I9" s="382"/>
    </row>
    <row r="10" spans="1:10" ht="22">
      <c r="A10" s="191" t="s">
        <v>79</v>
      </c>
      <c r="B10" s="144"/>
      <c r="C10" s="151"/>
      <c r="D10" s="144"/>
      <c r="E10" s="151"/>
      <c r="F10" s="144"/>
      <c r="G10" s="82"/>
      <c r="H10" s="82"/>
      <c r="I10" s="82"/>
    </row>
    <row r="11" spans="1:10" ht="21.5">
      <c r="A11" s="82" t="s">
        <v>56</v>
      </c>
      <c r="B11" s="152"/>
      <c r="C11" s="153">
        <v>69833</v>
      </c>
      <c r="D11" s="154"/>
      <c r="E11" s="153">
        <v>12035</v>
      </c>
      <c r="F11" s="154"/>
      <c r="G11" s="155">
        <v>337254</v>
      </c>
      <c r="H11" s="154"/>
      <c r="I11" s="155">
        <v>-11218</v>
      </c>
    </row>
    <row r="12" spans="1:10" ht="21.5">
      <c r="A12" s="162" t="s">
        <v>153</v>
      </c>
      <c r="B12" s="152"/>
      <c r="C12" s="156"/>
      <c r="D12" s="154"/>
      <c r="E12" s="156"/>
      <c r="F12" s="154"/>
      <c r="G12" s="245"/>
      <c r="H12" s="154"/>
      <c r="I12" s="154"/>
    </row>
    <row r="13" spans="1:10" ht="21.5">
      <c r="A13" s="82" t="s">
        <v>218</v>
      </c>
      <c r="B13" s="152"/>
      <c r="C13" s="31">
        <v>5610</v>
      </c>
      <c r="D13" s="153"/>
      <c r="E13" s="31">
        <v>11842</v>
      </c>
      <c r="F13" s="154"/>
      <c r="G13" s="150">
        <v>0</v>
      </c>
      <c r="H13" s="154"/>
      <c r="I13" s="150">
        <v>0</v>
      </c>
    </row>
    <row r="14" spans="1:10" ht="21.5">
      <c r="A14" s="82" t="s">
        <v>54</v>
      </c>
      <c r="B14" s="152"/>
      <c r="C14" s="31">
        <v>28037</v>
      </c>
      <c r="D14" s="153"/>
      <c r="E14" s="31">
        <v>24589</v>
      </c>
      <c r="F14" s="154"/>
      <c r="G14" s="153">
        <v>30019</v>
      </c>
      <c r="H14" s="154"/>
      <c r="I14" s="153">
        <v>30663</v>
      </c>
    </row>
    <row r="15" spans="1:10" ht="21.5">
      <c r="A15" s="185" t="s">
        <v>156</v>
      </c>
      <c r="B15" s="152"/>
      <c r="C15" s="153">
        <v>2371</v>
      </c>
      <c r="D15" s="153"/>
      <c r="E15" s="153">
        <v>6464</v>
      </c>
      <c r="F15" s="155"/>
      <c r="G15" s="155">
        <v>2371</v>
      </c>
      <c r="H15" s="155"/>
      <c r="I15" s="155">
        <v>3192</v>
      </c>
    </row>
    <row r="16" spans="1:10" ht="21.5">
      <c r="A16" s="185" t="s">
        <v>80</v>
      </c>
      <c r="B16" s="152"/>
      <c r="C16" s="153">
        <v>150</v>
      </c>
      <c r="D16" s="153"/>
      <c r="E16" s="153">
        <v>149</v>
      </c>
      <c r="F16" s="155"/>
      <c r="G16" s="154">
        <v>150</v>
      </c>
      <c r="H16" s="155"/>
      <c r="I16" s="154">
        <v>149</v>
      </c>
    </row>
    <row r="17" spans="1:13" ht="21.5">
      <c r="A17" s="82" t="s">
        <v>145</v>
      </c>
      <c r="B17" s="152"/>
      <c r="C17" s="150">
        <v>0</v>
      </c>
      <c r="D17" s="153"/>
      <c r="E17" s="154">
        <v>193</v>
      </c>
      <c r="F17" s="155"/>
      <c r="G17" s="150">
        <v>0</v>
      </c>
      <c r="H17" s="155"/>
      <c r="I17" s="154">
        <v>193</v>
      </c>
    </row>
    <row r="18" spans="1:13" ht="21.5">
      <c r="A18" s="185" t="s">
        <v>213</v>
      </c>
      <c r="B18" s="152"/>
      <c r="C18" s="150">
        <v>0</v>
      </c>
      <c r="D18" s="154"/>
      <c r="E18" s="154">
        <v>-16173</v>
      </c>
      <c r="F18" s="154"/>
      <c r="G18" s="150">
        <v>0</v>
      </c>
      <c r="H18" s="154"/>
      <c r="I18" s="154">
        <v>-16173</v>
      </c>
    </row>
    <row r="19" spans="1:13" ht="21.5">
      <c r="A19" s="82" t="s">
        <v>181</v>
      </c>
      <c r="B19" s="152"/>
      <c r="C19" s="154">
        <v>2022</v>
      </c>
      <c r="D19" s="158"/>
      <c r="E19" s="154">
        <v>2638</v>
      </c>
      <c r="F19" s="158"/>
      <c r="G19" s="159">
        <v>820</v>
      </c>
      <c r="H19" s="158"/>
      <c r="I19" s="159">
        <v>891</v>
      </c>
    </row>
    <row r="20" spans="1:13" s="246" customFormat="1" ht="21.5">
      <c r="A20" s="241" t="s">
        <v>219</v>
      </c>
      <c r="B20" s="244"/>
      <c r="C20" s="150">
        <v>0</v>
      </c>
      <c r="D20" s="153"/>
      <c r="E20" s="153">
        <v>641</v>
      </c>
      <c r="F20" s="155"/>
      <c r="G20" s="150">
        <v>0</v>
      </c>
      <c r="H20" s="245"/>
      <c r="I20" s="150">
        <v>0</v>
      </c>
    </row>
    <row r="21" spans="1:13" s="246" customFormat="1" ht="21.5">
      <c r="A21" s="241" t="s">
        <v>176</v>
      </c>
      <c r="B21" s="244"/>
      <c r="C21" s="153">
        <v>-3114</v>
      </c>
      <c r="D21" s="153"/>
      <c r="E21" s="150">
        <v>0</v>
      </c>
      <c r="F21" s="155"/>
      <c r="G21" s="350">
        <v>14302</v>
      </c>
      <c r="H21" s="245"/>
      <c r="I21" s="150">
        <v>0</v>
      </c>
    </row>
    <row r="22" spans="1:13" ht="21.5">
      <c r="A22" s="82" t="s">
        <v>146</v>
      </c>
      <c r="B22" s="152"/>
      <c r="C22" s="153">
        <v>-11446</v>
      </c>
      <c r="D22" s="154"/>
      <c r="E22" s="153">
        <v>2225</v>
      </c>
      <c r="F22" s="154"/>
      <c r="G22" s="154">
        <v>-203</v>
      </c>
      <c r="H22" s="154"/>
      <c r="I22" s="154">
        <v>-77</v>
      </c>
    </row>
    <row r="23" spans="1:13" ht="21.5">
      <c r="A23" s="185" t="s">
        <v>155</v>
      </c>
      <c r="B23" s="152"/>
      <c r="C23" s="150"/>
      <c r="D23" s="154"/>
      <c r="E23" s="156"/>
      <c r="F23" s="154"/>
      <c r="G23" s="157"/>
      <c r="H23" s="154"/>
      <c r="I23" s="150"/>
    </row>
    <row r="24" spans="1:13" ht="21.5">
      <c r="A24" s="186" t="s">
        <v>130</v>
      </c>
      <c r="B24" s="152"/>
      <c r="C24" s="154">
        <v>59491</v>
      </c>
      <c r="D24" s="154"/>
      <c r="E24" s="154">
        <v>-8060</v>
      </c>
      <c r="F24" s="154"/>
      <c r="G24" s="350">
        <v>0</v>
      </c>
      <c r="H24" s="154"/>
      <c r="I24" s="150">
        <v>0</v>
      </c>
    </row>
    <row r="25" spans="1:13" s="81" customFormat="1" ht="20.5" customHeight="1">
      <c r="A25" s="185" t="s">
        <v>159</v>
      </c>
      <c r="B25" s="85"/>
      <c r="C25" s="153">
        <v>-7323</v>
      </c>
      <c r="D25" s="154"/>
      <c r="E25" s="150">
        <v>0</v>
      </c>
      <c r="F25" s="154"/>
      <c r="G25" s="350">
        <v>-7323</v>
      </c>
      <c r="H25" s="154"/>
      <c r="I25" s="150">
        <v>0</v>
      </c>
    </row>
    <row r="26" spans="1:13" ht="21.5">
      <c r="A26" s="185" t="s">
        <v>157</v>
      </c>
      <c r="B26" s="152"/>
      <c r="C26" s="154">
        <v>-298806</v>
      </c>
      <c r="D26" s="154"/>
      <c r="E26" s="154">
        <v>-2</v>
      </c>
      <c r="F26" s="154"/>
      <c r="G26" s="245">
        <v>-298806</v>
      </c>
      <c r="H26" s="154"/>
      <c r="I26" s="154">
        <v>-2</v>
      </c>
    </row>
    <row r="27" spans="1:13" s="81" customFormat="1" ht="20.5" customHeight="1">
      <c r="A27" s="185" t="s">
        <v>210</v>
      </c>
      <c r="B27" s="85"/>
      <c r="C27" s="150">
        <v>0</v>
      </c>
      <c r="D27" s="154"/>
      <c r="E27" s="150">
        <v>0</v>
      </c>
      <c r="F27" s="154"/>
      <c r="G27" s="350">
        <v>86</v>
      </c>
      <c r="H27" s="154"/>
      <c r="I27" s="150">
        <v>0</v>
      </c>
      <c r="M27" s="187"/>
    </row>
    <row r="28" spans="1:13" s="81" customFormat="1" ht="20.5" customHeight="1">
      <c r="A28" s="185" t="s">
        <v>158</v>
      </c>
      <c r="B28" s="85"/>
      <c r="C28" s="153">
        <v>247</v>
      </c>
      <c r="D28" s="154"/>
      <c r="E28" s="150">
        <v>0</v>
      </c>
      <c r="F28" s="154"/>
      <c r="G28" s="150">
        <v>0</v>
      </c>
      <c r="H28" s="154"/>
      <c r="I28" s="150">
        <v>0</v>
      </c>
      <c r="M28" s="187"/>
    </row>
    <row r="29" spans="1:13" ht="21.5">
      <c r="A29" s="349" t="s">
        <v>209</v>
      </c>
      <c r="B29" s="359"/>
      <c r="C29" s="153">
        <v>140478</v>
      </c>
      <c r="D29" s="154"/>
      <c r="E29" s="150">
        <v>0</v>
      </c>
      <c r="F29" s="154"/>
      <c r="G29" s="350">
        <v>-55479</v>
      </c>
      <c r="H29" s="154"/>
      <c r="I29" s="150">
        <v>0</v>
      </c>
    </row>
    <row r="30" spans="1:13" ht="21.5">
      <c r="A30" s="82" t="s">
        <v>81</v>
      </c>
      <c r="B30" s="152"/>
      <c r="C30" s="153">
        <v>-30577</v>
      </c>
      <c r="D30" s="153"/>
      <c r="E30" s="153">
        <v>-24072</v>
      </c>
      <c r="F30" s="154"/>
      <c r="G30" s="245">
        <v>-16333</v>
      </c>
      <c r="H30" s="154"/>
      <c r="I30" s="154">
        <v>-15798</v>
      </c>
    </row>
    <row r="31" spans="1:13" ht="21.5">
      <c r="A31" s="82" t="s">
        <v>82</v>
      </c>
      <c r="B31" s="152"/>
      <c r="C31" s="154">
        <v>-20515</v>
      </c>
      <c r="D31" s="154"/>
      <c r="E31" s="153">
        <v>-5232</v>
      </c>
      <c r="F31" s="154"/>
      <c r="G31" s="245">
        <v>-19435</v>
      </c>
      <c r="H31" s="154"/>
      <c r="I31" s="154">
        <v>-10985</v>
      </c>
    </row>
    <row r="32" spans="1:13" s="149" customFormat="1" ht="21.5">
      <c r="A32" s="186"/>
      <c r="B32" s="152"/>
      <c r="C32" s="362">
        <f>SUM(C11:C31)</f>
        <v>-63542</v>
      </c>
      <c r="D32" s="154"/>
      <c r="E32" s="275">
        <f>SUM(E11:E31)</f>
        <v>7237</v>
      </c>
      <c r="F32" s="154"/>
      <c r="G32" s="351">
        <f>SUM(G11:G31)</f>
        <v>-12577</v>
      </c>
      <c r="H32" s="154"/>
      <c r="I32" s="275">
        <f>SUM(I11:I31)</f>
        <v>-19165</v>
      </c>
    </row>
    <row r="33" spans="1:10" ht="21.5">
      <c r="A33" s="162" t="s">
        <v>188</v>
      </c>
      <c r="B33" s="152"/>
      <c r="C33" s="245"/>
      <c r="D33" s="154"/>
      <c r="E33" s="154"/>
      <c r="F33" s="154"/>
      <c r="G33" s="245"/>
      <c r="H33" s="154"/>
      <c r="I33" s="154"/>
    </row>
    <row r="34" spans="1:10" ht="21.5">
      <c r="A34" s="82" t="s">
        <v>147</v>
      </c>
      <c r="B34" s="152"/>
      <c r="C34" s="155">
        <v>5661</v>
      </c>
      <c r="D34" s="155"/>
      <c r="E34" s="155">
        <v>43186</v>
      </c>
      <c r="F34" s="156"/>
      <c r="G34" s="154">
        <v>709</v>
      </c>
      <c r="H34" s="154"/>
      <c r="I34" s="154">
        <v>30473</v>
      </c>
    </row>
    <row r="35" spans="1:10" ht="21.5">
      <c r="A35" s="163" t="s">
        <v>217</v>
      </c>
      <c r="B35" s="164"/>
      <c r="C35" s="155">
        <v>52901</v>
      </c>
      <c r="D35" s="155"/>
      <c r="E35" s="155">
        <v>73284</v>
      </c>
      <c r="F35" s="156"/>
      <c r="G35" s="165">
        <v>-45735</v>
      </c>
      <c r="H35" s="154"/>
      <c r="I35" s="165">
        <v>87396</v>
      </c>
    </row>
    <row r="36" spans="1:10" ht="21.5">
      <c r="A36" s="82" t="s">
        <v>83</v>
      </c>
      <c r="B36" s="152"/>
      <c r="C36" s="245">
        <v>-97369</v>
      </c>
      <c r="D36" s="154"/>
      <c r="E36" s="154">
        <v>399216</v>
      </c>
      <c r="F36" s="156"/>
      <c r="G36" s="154">
        <v>-114191</v>
      </c>
      <c r="H36" s="154"/>
      <c r="I36" s="154">
        <v>366402</v>
      </c>
    </row>
    <row r="37" spans="1:10" ht="21.5">
      <c r="A37" s="82" t="s">
        <v>84</v>
      </c>
      <c r="B37" s="152"/>
      <c r="C37" s="245">
        <v>2220</v>
      </c>
      <c r="D37" s="154"/>
      <c r="E37" s="154">
        <v>-21</v>
      </c>
      <c r="F37" s="156"/>
      <c r="G37" s="154">
        <v>16870</v>
      </c>
      <c r="H37" s="156"/>
      <c r="I37" s="154">
        <v>-165</v>
      </c>
    </row>
    <row r="38" spans="1:10" ht="21.5">
      <c r="A38" s="82" t="s">
        <v>22</v>
      </c>
      <c r="B38" s="152"/>
      <c r="C38" s="353">
        <v>0</v>
      </c>
      <c r="D38" s="353"/>
      <c r="E38" s="353">
        <v>0</v>
      </c>
      <c r="F38" s="154"/>
      <c r="G38" s="350">
        <v>18</v>
      </c>
      <c r="H38" s="154"/>
      <c r="I38" s="353">
        <v>0</v>
      </c>
    </row>
    <row r="39" spans="1:10" ht="21.5">
      <c r="A39" s="82" t="s">
        <v>31</v>
      </c>
      <c r="B39" s="152"/>
      <c r="C39" s="363">
        <v>-85803</v>
      </c>
      <c r="D39" s="166"/>
      <c r="E39" s="166">
        <v>-78300</v>
      </c>
      <c r="F39" s="156"/>
      <c r="G39" s="161">
        <v>-56395</v>
      </c>
      <c r="H39" s="158"/>
      <c r="I39" s="161">
        <v>-11638</v>
      </c>
    </row>
    <row r="40" spans="1:10" s="149" customFormat="1" ht="21.5">
      <c r="A40" s="82" t="s">
        <v>214</v>
      </c>
      <c r="B40" s="152"/>
      <c r="C40" s="153">
        <f>SUM(C32:C39)</f>
        <v>-185932</v>
      </c>
      <c r="D40" s="154"/>
      <c r="E40" s="153">
        <f>SUM(E32:E39)</f>
        <v>444602</v>
      </c>
      <c r="F40" s="154"/>
      <c r="G40" s="351">
        <f>SUM(G32:G39)</f>
        <v>-211301</v>
      </c>
      <c r="H40" s="154"/>
      <c r="I40" s="153">
        <f>SUM(I32:I39)</f>
        <v>453303</v>
      </c>
    </row>
    <row r="41" spans="1:10" ht="21.5">
      <c r="A41" s="82" t="s">
        <v>190</v>
      </c>
      <c r="B41" s="152"/>
      <c r="C41" s="31">
        <v>5827</v>
      </c>
      <c r="D41" s="154"/>
      <c r="E41" s="31">
        <v>11044</v>
      </c>
      <c r="F41" s="154"/>
      <c r="G41" s="154">
        <v>5827</v>
      </c>
      <c r="H41" s="154"/>
      <c r="I41" s="154">
        <v>16796</v>
      </c>
    </row>
    <row r="42" spans="1:10" ht="21.5">
      <c r="A42" s="82" t="s">
        <v>189</v>
      </c>
      <c r="B42" s="152"/>
      <c r="C42" s="154">
        <v>-23539</v>
      </c>
      <c r="D42" s="154"/>
      <c r="E42" s="154">
        <v>-26827</v>
      </c>
      <c r="F42" s="154"/>
      <c r="G42" s="154">
        <v>-31786</v>
      </c>
      <c r="H42" s="154"/>
      <c r="I42" s="154">
        <v>-31430</v>
      </c>
    </row>
    <row r="43" spans="1:10" ht="21.5">
      <c r="A43" s="82" t="s">
        <v>191</v>
      </c>
      <c r="B43" s="152"/>
      <c r="C43" s="154">
        <v>13762</v>
      </c>
      <c r="D43" s="154"/>
      <c r="E43" s="154">
        <v>7841</v>
      </c>
      <c r="F43" s="154"/>
      <c r="G43" s="154">
        <v>13762</v>
      </c>
      <c r="H43" s="154"/>
      <c r="I43" s="154">
        <v>7841</v>
      </c>
    </row>
    <row r="44" spans="1:10" ht="21.5">
      <c r="A44" s="82" t="s">
        <v>192</v>
      </c>
      <c r="B44" s="152"/>
      <c r="C44" s="154">
        <v>-4013</v>
      </c>
      <c r="D44" s="154"/>
      <c r="E44" s="154">
        <v>-4909</v>
      </c>
      <c r="F44" s="154"/>
      <c r="G44" s="154">
        <v>-4013</v>
      </c>
      <c r="H44" s="154"/>
      <c r="I44" s="154">
        <v>-2190</v>
      </c>
    </row>
    <row r="45" spans="1:10" ht="22">
      <c r="A45" s="79" t="s">
        <v>160</v>
      </c>
      <c r="B45" s="152"/>
      <c r="C45" s="167">
        <f>SUM(C40:C44)</f>
        <v>-193895</v>
      </c>
      <c r="D45" s="168"/>
      <c r="E45" s="167">
        <f>SUM(E40:E44)</f>
        <v>431751</v>
      </c>
      <c r="F45" s="168"/>
      <c r="G45" s="352">
        <f>SUM(G40:G44)</f>
        <v>-227511</v>
      </c>
      <c r="H45" s="168"/>
      <c r="I45" s="167">
        <f>SUM(I40:I44)</f>
        <v>444320</v>
      </c>
    </row>
    <row r="46" spans="1:10" ht="20.5" customHeight="1">
      <c r="C46" s="5"/>
      <c r="D46" s="21"/>
      <c r="E46" s="22"/>
      <c r="F46" s="21"/>
      <c r="G46" s="5"/>
      <c r="H46" s="21"/>
      <c r="I46" s="5"/>
    </row>
    <row r="47" spans="1:10" ht="20.5" customHeight="1">
      <c r="A47" s="127" t="s">
        <v>133</v>
      </c>
      <c r="B47" s="23"/>
      <c r="C47" s="23"/>
      <c r="D47" s="23"/>
      <c r="E47" s="23"/>
      <c r="F47" s="23"/>
      <c r="G47" s="23"/>
      <c r="H47" s="23"/>
      <c r="I47" s="23"/>
      <c r="J47" s="23"/>
    </row>
    <row r="48" spans="1:10" ht="20.5" customHeight="1">
      <c r="A48" s="127" t="s">
        <v>132</v>
      </c>
      <c r="B48" s="127"/>
      <c r="C48" s="127"/>
      <c r="D48" s="127"/>
      <c r="E48" s="127"/>
      <c r="F48" s="127"/>
      <c r="G48" s="127"/>
      <c r="H48" s="127"/>
      <c r="I48" s="127"/>
      <c r="J48" s="127"/>
    </row>
    <row r="49" spans="1:10" ht="20.5" customHeight="1">
      <c r="A49" s="383" t="s">
        <v>117</v>
      </c>
      <c r="B49" s="383"/>
      <c r="C49" s="383"/>
      <c r="D49" s="383"/>
      <c r="E49" s="383"/>
      <c r="F49" s="383"/>
      <c r="G49" s="383"/>
      <c r="H49" s="383"/>
      <c r="I49" s="383"/>
      <c r="J49" s="77"/>
    </row>
    <row r="50" spans="1:10" ht="20.5" customHeight="1">
      <c r="A50" s="37"/>
      <c r="B50" s="87"/>
      <c r="C50" s="37"/>
      <c r="D50" s="37"/>
      <c r="E50" s="37"/>
      <c r="F50" s="37"/>
      <c r="G50" s="36"/>
      <c r="H50" s="37"/>
      <c r="I50" s="36"/>
    </row>
    <row r="51" spans="1:10" s="81" customFormat="1" ht="20.5" customHeight="1">
      <c r="A51" s="79"/>
      <c r="C51" s="79"/>
      <c r="D51" s="78" t="s">
        <v>1</v>
      </c>
      <c r="E51" s="79"/>
      <c r="F51" s="79"/>
      <c r="G51" s="384" t="s">
        <v>2</v>
      </c>
      <c r="H51" s="384"/>
      <c r="I51" s="384"/>
    </row>
    <row r="52" spans="1:10" s="81" customFormat="1" ht="20.5" customHeight="1">
      <c r="A52" s="79"/>
      <c r="B52" s="44"/>
      <c r="C52" s="381" t="s">
        <v>138</v>
      </c>
      <c r="D52" s="381"/>
      <c r="E52" s="381"/>
      <c r="F52" s="39"/>
      <c r="G52" s="381" t="s">
        <v>138</v>
      </c>
      <c r="H52" s="381"/>
      <c r="I52" s="381"/>
    </row>
    <row r="53" spans="1:10" s="81" customFormat="1" ht="20.5" customHeight="1">
      <c r="A53" s="79"/>
      <c r="B53" s="44"/>
      <c r="C53" s="381" t="s">
        <v>137</v>
      </c>
      <c r="D53" s="381"/>
      <c r="E53" s="381"/>
      <c r="F53" s="39"/>
      <c r="G53" s="381" t="s">
        <v>137</v>
      </c>
      <c r="H53" s="381"/>
      <c r="I53" s="381"/>
    </row>
    <row r="54" spans="1:10" s="81" customFormat="1" ht="20.5" customHeight="1">
      <c r="A54" s="79"/>
      <c r="B54" s="130" t="s">
        <v>5</v>
      </c>
      <c r="C54" s="39">
        <v>2565</v>
      </c>
      <c r="D54" s="38"/>
      <c r="E54" s="39">
        <v>2564</v>
      </c>
      <c r="F54" s="38"/>
      <c r="G54" s="39">
        <v>2565</v>
      </c>
      <c r="H54" s="39"/>
      <c r="I54" s="39">
        <v>2564</v>
      </c>
    </row>
    <row r="55" spans="1:10" s="81" customFormat="1" ht="20.5" customHeight="1">
      <c r="A55" s="142"/>
      <c r="B55" s="44"/>
      <c r="C55" s="382" t="s">
        <v>6</v>
      </c>
      <c r="D55" s="382"/>
      <c r="E55" s="382"/>
      <c r="F55" s="382"/>
      <c r="G55" s="382"/>
      <c r="H55" s="382"/>
      <c r="I55" s="382"/>
    </row>
    <row r="56" spans="1:10" s="141" customFormat="1" ht="21" customHeight="1">
      <c r="A56" s="191" t="s">
        <v>85</v>
      </c>
      <c r="B56" s="144"/>
      <c r="C56" s="169"/>
      <c r="D56" s="82"/>
      <c r="E56" s="169"/>
      <c r="F56" s="82"/>
      <c r="G56" s="169"/>
      <c r="H56" s="82"/>
      <c r="I56" s="169"/>
    </row>
    <row r="57" spans="1:10" s="81" customFormat="1" ht="20.5" customHeight="1">
      <c r="A57" s="185" t="s">
        <v>161</v>
      </c>
      <c r="B57" s="85"/>
      <c r="C57" s="188">
        <v>235000</v>
      </c>
      <c r="D57" s="154"/>
      <c r="E57" s="150">
        <v>0</v>
      </c>
      <c r="F57" s="154"/>
      <c r="G57" s="154">
        <v>215000</v>
      </c>
      <c r="H57" s="154"/>
      <c r="I57" s="150">
        <v>0</v>
      </c>
      <c r="J57" s="189"/>
    </row>
    <row r="58" spans="1:10" s="81" customFormat="1" ht="20.5" customHeight="1">
      <c r="A58" s="185" t="s">
        <v>193</v>
      </c>
      <c r="B58" s="85"/>
      <c r="C58" s="31">
        <v>-576486</v>
      </c>
      <c r="D58" s="154"/>
      <c r="E58" s="150">
        <v>0</v>
      </c>
      <c r="F58" s="154"/>
      <c r="G58" s="154">
        <v>-483683</v>
      </c>
      <c r="H58" s="154"/>
      <c r="I58" s="150">
        <v>0</v>
      </c>
      <c r="J58" s="189"/>
    </row>
    <row r="59" spans="1:10" s="81" customFormat="1" ht="20.5" customHeight="1">
      <c r="A59" s="185" t="s">
        <v>164</v>
      </c>
      <c r="B59" s="84"/>
      <c r="C59" s="188">
        <v>482323</v>
      </c>
      <c r="D59" s="154"/>
      <c r="E59" s="150">
        <v>0</v>
      </c>
      <c r="F59" s="154"/>
      <c r="G59" s="154">
        <v>482323</v>
      </c>
      <c r="H59" s="154"/>
      <c r="I59" s="150">
        <v>0</v>
      </c>
      <c r="J59" s="189"/>
    </row>
    <row r="60" spans="1:10" s="141" customFormat="1" ht="21" customHeight="1">
      <c r="A60" s="170" t="s">
        <v>148</v>
      </c>
      <c r="B60" s="152"/>
      <c r="C60" s="154">
        <v>-22654</v>
      </c>
      <c r="D60" s="154"/>
      <c r="E60" s="154">
        <v>-28405</v>
      </c>
      <c r="F60" s="154"/>
      <c r="G60" s="154">
        <v>-1875</v>
      </c>
      <c r="H60" s="154"/>
      <c r="I60" s="150">
        <v>0</v>
      </c>
    </row>
    <row r="61" spans="1:10" s="81" customFormat="1" ht="20.5" customHeight="1">
      <c r="A61" s="185" t="s">
        <v>162</v>
      </c>
      <c r="B61" s="84"/>
      <c r="C61" s="188">
        <v>0</v>
      </c>
      <c r="D61" s="154"/>
      <c r="E61" s="150">
        <v>0</v>
      </c>
      <c r="F61" s="154"/>
      <c r="G61" s="154">
        <v>300000</v>
      </c>
      <c r="H61" s="154"/>
      <c r="I61" s="150">
        <v>0</v>
      </c>
      <c r="J61" s="189"/>
    </row>
    <row r="62" spans="1:10" s="141" customFormat="1" ht="21" customHeight="1">
      <c r="A62" s="192" t="s">
        <v>165</v>
      </c>
      <c r="B62" s="152"/>
      <c r="C62" s="154">
        <v>11123</v>
      </c>
      <c r="D62" s="154"/>
      <c r="E62" s="154">
        <v>15815</v>
      </c>
      <c r="F62" s="154"/>
      <c r="G62" s="154">
        <v>11123</v>
      </c>
      <c r="H62" s="154"/>
      <c r="I62" s="154">
        <v>15815</v>
      </c>
    </row>
    <row r="63" spans="1:10" s="141" customFormat="1" ht="21" customHeight="1">
      <c r="A63" s="82" t="s">
        <v>86</v>
      </c>
      <c r="B63" s="152"/>
      <c r="C63" s="188">
        <v>0</v>
      </c>
      <c r="D63" s="154"/>
      <c r="E63" s="154">
        <v>-171000</v>
      </c>
      <c r="F63" s="154"/>
      <c r="G63" s="150">
        <v>0</v>
      </c>
      <c r="H63" s="154"/>
      <c r="I63" s="154">
        <v>-171000</v>
      </c>
    </row>
    <row r="64" spans="1:10" s="81" customFormat="1" ht="20.5" customHeight="1">
      <c r="A64" s="241" t="s">
        <v>194</v>
      </c>
      <c r="B64" s="195">
        <v>10</v>
      </c>
      <c r="C64" s="188">
        <v>455273</v>
      </c>
      <c r="D64" s="154"/>
      <c r="E64" s="150">
        <v>0</v>
      </c>
      <c r="F64" s="154"/>
      <c r="G64" s="154">
        <v>490188</v>
      </c>
      <c r="H64" s="154"/>
      <c r="I64" s="150">
        <v>0</v>
      </c>
      <c r="J64" s="189"/>
    </row>
    <row r="65" spans="1:10" s="141" customFormat="1" ht="21" customHeight="1">
      <c r="A65" s="82" t="s">
        <v>163</v>
      </c>
      <c r="B65" s="152"/>
      <c r="C65" s="154">
        <v>3298</v>
      </c>
      <c r="D65" s="154"/>
      <c r="E65" s="154">
        <v>101</v>
      </c>
      <c r="F65" s="154"/>
      <c r="G65" s="154">
        <v>369914</v>
      </c>
      <c r="H65" s="154"/>
      <c r="I65" s="154">
        <v>101</v>
      </c>
    </row>
    <row r="66" spans="1:10" s="141" customFormat="1" ht="21" customHeight="1">
      <c r="A66" s="82" t="s">
        <v>87</v>
      </c>
      <c r="B66" s="152"/>
      <c r="C66" s="154">
        <v>-26883</v>
      </c>
      <c r="D66" s="154"/>
      <c r="E66" s="154">
        <v>-2685</v>
      </c>
      <c r="F66" s="154"/>
      <c r="G66" s="154">
        <v>-1850</v>
      </c>
      <c r="H66" s="154"/>
      <c r="I66" s="154">
        <v>-2579</v>
      </c>
    </row>
    <row r="67" spans="1:10" s="141" customFormat="1" ht="21" customHeight="1">
      <c r="A67" s="170" t="s">
        <v>195</v>
      </c>
      <c r="B67" s="171"/>
      <c r="C67" s="154">
        <v>46910</v>
      </c>
      <c r="D67" s="156"/>
      <c r="E67" s="154">
        <v>49064</v>
      </c>
      <c r="F67" s="154"/>
      <c r="G67" s="154">
        <v>16333</v>
      </c>
      <c r="H67" s="154"/>
      <c r="I67" s="154">
        <v>15798</v>
      </c>
    </row>
    <row r="68" spans="1:10" s="141" customFormat="1" ht="21" customHeight="1">
      <c r="A68" s="79" t="s">
        <v>174</v>
      </c>
      <c r="B68" s="152"/>
      <c r="C68" s="90">
        <f>SUM(C57:C67)</f>
        <v>607904</v>
      </c>
      <c r="D68" s="168"/>
      <c r="E68" s="90">
        <f>SUM(E57:E67)</f>
        <v>-137110</v>
      </c>
      <c r="F68" s="168"/>
      <c r="G68" s="90">
        <f>SUM(G57:G67)</f>
        <v>1397473</v>
      </c>
      <c r="H68" s="168"/>
      <c r="I68" s="172">
        <f>SUM(I57:I67)</f>
        <v>-141865</v>
      </c>
    </row>
    <row r="69" spans="1:10" s="141" customFormat="1" ht="21" customHeight="1">
      <c r="A69" s="79"/>
      <c r="B69" s="144"/>
      <c r="C69" s="154"/>
      <c r="D69" s="154"/>
      <c r="E69" s="154"/>
      <c r="F69" s="154"/>
      <c r="G69" s="154"/>
      <c r="H69" s="154"/>
      <c r="I69" s="154"/>
    </row>
    <row r="70" spans="1:10" s="141" customFormat="1" ht="21" customHeight="1">
      <c r="A70" s="191" t="s">
        <v>88</v>
      </c>
      <c r="B70" s="144"/>
      <c r="C70" s="154"/>
      <c r="D70" s="154"/>
      <c r="E70" s="154"/>
      <c r="F70" s="154"/>
      <c r="H70" s="154"/>
      <c r="I70" s="154"/>
    </row>
    <row r="71" spans="1:10" s="141" customFormat="1" ht="21" customHeight="1">
      <c r="A71" s="82" t="s">
        <v>149</v>
      </c>
      <c r="B71" s="173"/>
      <c r="C71" s="150">
        <v>0</v>
      </c>
      <c r="D71" s="154"/>
      <c r="E71" s="154">
        <v>49584</v>
      </c>
      <c r="F71" s="154"/>
      <c r="G71" s="150">
        <v>0</v>
      </c>
      <c r="H71" s="154"/>
      <c r="I71" s="154">
        <v>49584</v>
      </c>
    </row>
    <row r="72" spans="1:10" s="141" customFormat="1" ht="21" customHeight="1">
      <c r="A72" s="82" t="s">
        <v>208</v>
      </c>
      <c r="B72" s="173"/>
      <c r="C72" s="150">
        <v>0</v>
      </c>
      <c r="D72" s="154"/>
      <c r="E72" s="150">
        <v>0</v>
      </c>
      <c r="F72" s="154"/>
      <c r="G72" s="154">
        <v>-690200</v>
      </c>
      <c r="H72" s="154"/>
      <c r="I72" s="150">
        <v>0</v>
      </c>
    </row>
    <row r="73" spans="1:10" s="81" customFormat="1" ht="20.5" customHeight="1">
      <c r="A73" s="185" t="s">
        <v>134</v>
      </c>
      <c r="B73" s="85"/>
      <c r="C73" s="150">
        <v>0</v>
      </c>
      <c r="D73" s="154"/>
      <c r="E73" s="150">
        <v>0</v>
      </c>
      <c r="F73" s="154"/>
      <c r="G73" s="154">
        <v>142574</v>
      </c>
      <c r="H73" s="154"/>
      <c r="I73" s="154">
        <v>25000</v>
      </c>
      <c r="J73" s="189"/>
    </row>
    <row r="74" spans="1:10" s="141" customFormat="1" ht="21" customHeight="1">
      <c r="A74" s="82" t="s">
        <v>196</v>
      </c>
      <c r="B74" s="173"/>
      <c r="C74" s="154">
        <v>-140000</v>
      </c>
      <c r="D74" s="154"/>
      <c r="E74" s="154">
        <v>-200000</v>
      </c>
      <c r="F74" s="154"/>
      <c r="G74" s="154">
        <v>-140000</v>
      </c>
      <c r="H74" s="154"/>
      <c r="I74" s="154">
        <v>-200000</v>
      </c>
    </row>
    <row r="75" spans="1:10" s="141" customFormat="1" ht="21" customHeight="1">
      <c r="A75" s="82" t="s">
        <v>197</v>
      </c>
      <c r="B75" s="173"/>
      <c r="C75" s="154">
        <v>-266</v>
      </c>
      <c r="D75" s="154"/>
      <c r="E75" s="154">
        <v>-2211</v>
      </c>
      <c r="F75" s="154"/>
      <c r="G75" s="154">
        <v>-225</v>
      </c>
      <c r="H75" s="154"/>
      <c r="I75" s="154">
        <v>-206</v>
      </c>
    </row>
    <row r="76" spans="1:10" s="141" customFormat="1" ht="21" customHeight="1">
      <c r="A76" s="185" t="s">
        <v>215</v>
      </c>
      <c r="B76" s="190">
        <v>11</v>
      </c>
      <c r="C76" s="154">
        <v>-172926</v>
      </c>
      <c r="D76" s="174"/>
      <c r="E76" s="154">
        <v>-172926</v>
      </c>
      <c r="F76" s="175"/>
      <c r="G76" s="160">
        <v>-172926</v>
      </c>
      <c r="H76" s="176"/>
      <c r="I76" s="154">
        <v>-172926</v>
      </c>
    </row>
    <row r="77" spans="1:10" s="141" customFormat="1" ht="21" customHeight="1">
      <c r="A77" s="79" t="s">
        <v>220</v>
      </c>
      <c r="B77" s="152"/>
      <c r="C77" s="90">
        <f>SUM(C71:C76)</f>
        <v>-313192</v>
      </c>
      <c r="D77" s="168"/>
      <c r="E77" s="167">
        <v>-325553</v>
      </c>
      <c r="F77" s="168"/>
      <c r="G77" s="90">
        <f>SUM(G71:G76)</f>
        <v>-860777</v>
      </c>
      <c r="H77" s="168"/>
      <c r="I77" s="167">
        <v>-298548</v>
      </c>
    </row>
    <row r="78" spans="1:10" s="141" customFormat="1" ht="21" customHeight="1">
      <c r="A78" s="79"/>
      <c r="B78" s="152"/>
      <c r="C78" s="154"/>
      <c r="D78" s="154"/>
      <c r="E78" s="154"/>
      <c r="F78" s="154"/>
      <c r="G78" s="154"/>
      <c r="H78" s="154"/>
      <c r="I78" s="154"/>
    </row>
    <row r="79" spans="1:10" s="141" customFormat="1" ht="21" customHeight="1">
      <c r="A79" s="82" t="s">
        <v>89</v>
      </c>
      <c r="B79" s="152"/>
      <c r="C79" s="154"/>
      <c r="D79" s="154"/>
      <c r="E79" s="154"/>
      <c r="F79" s="154"/>
      <c r="G79" s="154"/>
      <c r="H79" s="154"/>
      <c r="I79" s="154"/>
    </row>
    <row r="80" spans="1:10" s="141" customFormat="1" ht="21" customHeight="1">
      <c r="A80" s="186" t="s">
        <v>90</v>
      </c>
      <c r="B80" s="152"/>
      <c r="C80" s="358">
        <f>SUM(C45,C68,C77)</f>
        <v>100817</v>
      </c>
      <c r="D80" s="154"/>
      <c r="E80" s="154">
        <f>SUM(E45,E68,E77)</f>
        <v>-30912</v>
      </c>
      <c r="F80" s="154"/>
      <c r="G80" s="358">
        <f>SUM(G45,G68,G77)</f>
        <v>309185</v>
      </c>
      <c r="H80" s="154"/>
      <c r="I80" s="154">
        <f>SUM(I45,I68,I77)</f>
        <v>3907</v>
      </c>
    </row>
    <row r="81" spans="1:9" s="141" customFormat="1" ht="21" customHeight="1">
      <c r="A81" s="82" t="s">
        <v>100</v>
      </c>
      <c r="B81" s="144"/>
      <c r="C81" s="160">
        <v>27689</v>
      </c>
      <c r="D81" s="154"/>
      <c r="E81" s="160">
        <v>31634</v>
      </c>
      <c r="F81" s="154"/>
      <c r="G81" s="150">
        <v>0</v>
      </c>
      <c r="H81" s="154"/>
      <c r="I81" s="150">
        <v>0</v>
      </c>
    </row>
    <row r="82" spans="1:9" s="141" customFormat="1" ht="21" customHeight="1">
      <c r="A82" s="79" t="s">
        <v>222</v>
      </c>
      <c r="B82" s="152"/>
      <c r="C82" s="177">
        <f>SUM(C80:C81)</f>
        <v>128506</v>
      </c>
      <c r="D82" s="168"/>
      <c r="E82" s="177">
        <f>SUM(E80:E81)</f>
        <v>722</v>
      </c>
      <c r="F82" s="168"/>
      <c r="G82" s="177">
        <f>SUM(G80:G81)</f>
        <v>309185</v>
      </c>
      <c r="H82" s="168"/>
      <c r="I82" s="177">
        <f>SUM(I80:I81)</f>
        <v>3907</v>
      </c>
    </row>
    <row r="83" spans="1:9" s="141" customFormat="1" ht="21" customHeight="1">
      <c r="A83" s="82" t="s">
        <v>91</v>
      </c>
      <c r="B83" s="152"/>
      <c r="C83" s="28">
        <v>197259</v>
      </c>
      <c r="D83" s="154"/>
      <c r="E83" s="28">
        <v>72635</v>
      </c>
      <c r="F83" s="154"/>
      <c r="G83" s="160">
        <v>8476</v>
      </c>
      <c r="H83" s="154"/>
      <c r="I83" s="154">
        <v>18243</v>
      </c>
    </row>
    <row r="84" spans="1:9" s="141" customFormat="1" ht="21" customHeight="1" thickBot="1">
      <c r="A84" s="79" t="s">
        <v>150</v>
      </c>
      <c r="B84" s="152"/>
      <c r="C84" s="178">
        <f>SUM(C82:C83)</f>
        <v>325765</v>
      </c>
      <c r="D84" s="168"/>
      <c r="E84" s="178">
        <f>SUM(E82:E83)</f>
        <v>73357</v>
      </c>
      <c r="F84" s="168"/>
      <c r="G84" s="178">
        <f>SUM(G82:G83)</f>
        <v>317661</v>
      </c>
      <c r="H84" s="180"/>
      <c r="I84" s="179">
        <f>SUM(I82:I83)</f>
        <v>22150</v>
      </c>
    </row>
    <row r="85" spans="1:9" s="141" customFormat="1" ht="21" customHeight="1" thickTop="1">
      <c r="A85" s="79"/>
      <c r="B85" s="144"/>
      <c r="C85" s="181"/>
      <c r="D85" s="154"/>
      <c r="E85" s="181"/>
      <c r="F85" s="154"/>
      <c r="G85" s="154"/>
      <c r="H85" s="154"/>
      <c r="I85" s="154"/>
    </row>
    <row r="86" spans="1:9" s="141" customFormat="1" ht="21" customHeight="1">
      <c r="A86" s="191" t="s">
        <v>166</v>
      </c>
      <c r="B86" s="152"/>
      <c r="C86" s="154"/>
      <c r="D86" s="154"/>
      <c r="E86" s="154"/>
      <c r="F86" s="154"/>
      <c r="G86" s="154"/>
      <c r="H86" s="154"/>
      <c r="I86" s="154"/>
    </row>
    <row r="87" spans="1:9" s="141" customFormat="1" ht="21" customHeight="1">
      <c r="A87" s="82" t="s">
        <v>221</v>
      </c>
      <c r="B87" s="152"/>
      <c r="C87" s="154">
        <v>-1122</v>
      </c>
      <c r="D87" s="154"/>
      <c r="E87" s="154">
        <v>2225</v>
      </c>
      <c r="F87" s="154"/>
      <c r="G87" s="154">
        <v>-203</v>
      </c>
      <c r="H87" s="156"/>
      <c r="I87" s="154">
        <v>-77</v>
      </c>
    </row>
    <row r="88" spans="1:9" s="141" customFormat="1" ht="21" customHeight="1">
      <c r="A88" s="170" t="s">
        <v>199</v>
      </c>
      <c r="B88" s="171"/>
      <c r="C88" s="154">
        <v>236</v>
      </c>
      <c r="D88" s="154"/>
      <c r="E88" s="154">
        <v>1451</v>
      </c>
      <c r="F88" s="154"/>
      <c r="G88" s="182">
        <v>229</v>
      </c>
      <c r="H88" s="154"/>
      <c r="I88" s="182">
        <v>722</v>
      </c>
    </row>
    <row r="89" spans="1:9" s="141" customFormat="1" ht="21" customHeight="1">
      <c r="A89" s="183" t="s">
        <v>198</v>
      </c>
      <c r="B89" s="173"/>
      <c r="C89" s="184">
        <v>0</v>
      </c>
      <c r="D89" s="83"/>
      <c r="E89" s="184">
        <v>193</v>
      </c>
      <c r="F89" s="83"/>
      <c r="G89" s="150">
        <v>0</v>
      </c>
      <c r="H89" s="83"/>
      <c r="I89" s="184">
        <v>193</v>
      </c>
    </row>
    <row r="90" spans="1:9" s="81" customFormat="1" ht="20.5" customHeight="1">
      <c r="A90" s="82"/>
      <c r="B90" s="85"/>
      <c r="C90" s="82"/>
      <c r="D90" s="82"/>
      <c r="E90" s="82"/>
      <c r="F90" s="82"/>
      <c r="G90" s="82"/>
      <c r="H90" s="82"/>
      <c r="I90" s="82"/>
    </row>
    <row r="96" spans="1:9" ht="20.5" customHeight="1">
      <c r="A96" s="140"/>
    </row>
    <row r="97" spans="1:1" ht="20.5" customHeight="1">
      <c r="A97" s="143"/>
    </row>
    <row r="98" spans="1:1" ht="20.5" customHeight="1">
      <c r="A98" s="143"/>
    </row>
    <row r="99" spans="1:1" ht="20.5" customHeight="1">
      <c r="A99" s="143"/>
    </row>
    <row r="100" spans="1:1" ht="20.5" customHeight="1">
      <c r="A100" s="143"/>
    </row>
  </sheetData>
  <mergeCells count="14">
    <mergeCell ref="A3:I3"/>
    <mergeCell ref="G5:I5"/>
    <mergeCell ref="C9:I9"/>
    <mergeCell ref="C6:E6"/>
    <mergeCell ref="G6:I6"/>
    <mergeCell ref="C7:E7"/>
    <mergeCell ref="G7:I7"/>
    <mergeCell ref="C53:E53"/>
    <mergeCell ref="G53:I53"/>
    <mergeCell ref="C55:I55"/>
    <mergeCell ref="A49:I49"/>
    <mergeCell ref="G51:I51"/>
    <mergeCell ref="C52:E52"/>
    <mergeCell ref="G52:I52"/>
  </mergeCells>
  <pageMargins left="0.8" right="0.8" top="0.48" bottom="0.4" header="0.5" footer="0.5"/>
  <pageSetup paperSize="9" scale="68" firstPageNumber="11"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10"/>
  <sheetViews>
    <sheetView showGridLines="0" workbookViewId="0">
      <selection activeCell="H8" sqref="H8"/>
    </sheetView>
  </sheetViews>
  <sheetFormatPr defaultRowHeight="20"/>
  <cols>
    <col min="1" max="1" width="1.33203125" customWidth="1"/>
    <col min="2" max="2" width="75.109375" customWidth="1"/>
    <col min="3" max="3" width="1.6640625" customWidth="1"/>
    <col min="4" max="4" width="6.44140625" customWidth="1"/>
    <col min="5" max="6" width="18.6640625" customWidth="1"/>
  </cols>
  <sheetData>
    <row r="1" spans="2:6" ht="20.5">
      <c r="B1" s="8" t="s">
        <v>92</v>
      </c>
      <c r="C1" s="8"/>
      <c r="D1" s="12"/>
      <c r="E1" s="12"/>
      <c r="F1" s="12"/>
    </row>
    <row r="2" spans="2:6" ht="20.5">
      <c r="B2" s="8" t="s">
        <v>93</v>
      </c>
      <c r="C2" s="8"/>
      <c r="D2" s="12"/>
      <c r="E2" s="12"/>
      <c r="F2" s="12"/>
    </row>
    <row r="3" spans="2:6">
      <c r="B3" s="9"/>
      <c r="C3" s="9"/>
      <c r="D3" s="13"/>
      <c r="E3" s="13"/>
      <c r="F3" s="13"/>
    </row>
    <row r="4" spans="2:6" ht="60">
      <c r="B4" s="9" t="s">
        <v>94</v>
      </c>
      <c r="C4" s="9"/>
      <c r="D4" s="13"/>
      <c r="E4" s="13"/>
      <c r="F4" s="13"/>
    </row>
    <row r="5" spans="2:6">
      <c r="B5" s="9"/>
      <c r="C5" s="9"/>
      <c r="D5" s="13"/>
      <c r="E5" s="13"/>
      <c r="F5" s="13"/>
    </row>
    <row r="6" spans="2:6" ht="20.5">
      <c r="B6" s="8" t="s">
        <v>95</v>
      </c>
      <c r="C6" s="8"/>
      <c r="D6" s="12"/>
      <c r="E6" s="12" t="s">
        <v>96</v>
      </c>
      <c r="F6" s="12" t="s">
        <v>97</v>
      </c>
    </row>
    <row r="7" spans="2:6" ht="20.5" thickBot="1">
      <c r="B7" s="9"/>
      <c r="C7" s="9"/>
      <c r="D7" s="13"/>
      <c r="E7" s="13"/>
      <c r="F7" s="13"/>
    </row>
    <row r="8" spans="2:6" ht="40.5" thickBot="1">
      <c r="B8" s="10" t="s">
        <v>98</v>
      </c>
      <c r="C8" s="11"/>
      <c r="D8" s="14"/>
      <c r="E8" s="14">
        <v>1</v>
      </c>
      <c r="F8" s="15" t="s">
        <v>99</v>
      </c>
    </row>
    <row r="9" spans="2:6">
      <c r="B9" s="9"/>
      <c r="C9" s="9"/>
      <c r="D9" s="13"/>
      <c r="E9" s="13"/>
      <c r="F9" s="13"/>
    </row>
    <row r="10" spans="2:6">
      <c r="B10" s="9"/>
      <c r="C10" s="9"/>
      <c r="D10" s="13"/>
      <c r="E10" s="13"/>
      <c r="F10" s="13"/>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2" ma:contentTypeDescription="Create a new document." ma:contentTypeScope="" ma:versionID="7443c2c312fc2d6255911fd12090c517">
  <xsd:schema xmlns:xsd="http://www.w3.org/2001/XMLSchema" xmlns:xs="http://www.w3.org/2001/XMLSchema" xmlns:p="http://schemas.microsoft.com/office/2006/metadata/properties" xmlns:ns2="f6ba49b0-bcda-4796-8236-5b5cc1493ace" xmlns:ns3="05716746-add9-412a-97a9-1b5167d151a3" targetNamespace="http://schemas.microsoft.com/office/2006/metadata/properties" ma:root="true" ma:fieldsID="07f490290ce7330d48193669f21784d4" ns2:_="" ns3:_="">
    <xsd:import namespace="f6ba49b0-bcda-4796-8236-5b5cc1493ace"/>
    <xsd:import namespace="05716746-add9-412a-97a9-1b5167d151a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D872B2-4F30-4ED4-9130-DF55F7E6DA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85BC2-0ED6-4913-B3CC-978E4F28F160}">
  <ds:schemaRefs>
    <ds:schemaRef ds:uri="f6ba49b0-bcda-4796-8236-5b5cc1493ace"/>
    <ds:schemaRef ds:uri="http://schemas.microsoft.com/office/2006/metadata/properties"/>
    <ds:schemaRef ds:uri="http://schemas.microsoft.com/office/infopath/2007/PartnerControls"/>
    <ds:schemaRef ds:uri="05716746-add9-412a-97a9-1b5167d151a3"/>
    <ds:schemaRef ds:uri="http://schemas.microsoft.com/office/2006/documentManagement/types"/>
    <ds:schemaRef ds:uri="http://purl.org/dc/terms/"/>
    <ds:schemaRef ds:uri="http://purl.org/dc/elements/1.1/"/>
    <ds:schemaRef ds:uri="http://www.w3.org/XML/1998/namespace"/>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BAFB0489-48C2-4AAA-9FBB-E1FC3D7B1C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BS_Conso</vt:lpstr>
      <vt:lpstr>PL_3M</vt:lpstr>
      <vt:lpstr>PL_6M</vt:lpstr>
      <vt:lpstr>SOCE_Conso</vt:lpstr>
      <vt:lpstr>SOCE_Separate</vt:lpstr>
      <vt:lpstr>CF</vt:lpstr>
      <vt:lpstr>Compatibility Report</vt:lpstr>
      <vt:lpstr>BS_Conso!Print_Area</vt:lpstr>
      <vt:lpstr>PL_3M!Print_Area</vt:lpstr>
      <vt:lpstr>PL_6M!Print_Area</vt:lpstr>
      <vt:lpstr>SOCE_Conso!Print_Area</vt:lpstr>
      <vt:lpstr>SOCE_Separate!Print_Area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Somjai, Nigonyanont</cp:lastModifiedBy>
  <cp:revision/>
  <cp:lastPrinted>2022-08-11T08:54:23Z</cp:lastPrinted>
  <dcterms:created xsi:type="dcterms:W3CDTF">2009-05-01T04:26:10Z</dcterms:created>
  <dcterms:modified xsi:type="dcterms:W3CDTF">2022-08-11T08:54:33Z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ies>
</file>