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efaultThemeVersion="124226"/>
  <mc:AlternateContent xmlns:mc="http://schemas.openxmlformats.org/markup-compatibility/2006">
    <mc:Choice Requires="x15">
      <x15ac:absPath xmlns:x15ac="http://schemas.microsoft.com/office/spreadsheetml/2010/11/ac" url="A:\SET 2022 -\2022\M-03\"/>
    </mc:Choice>
  </mc:AlternateContent>
  <xr:revisionPtr revIDLastSave="0" documentId="13_ncr:1_{2BCAF2CD-B9C1-4A63-BA14-C929D30C9F6D}" xr6:coauthVersionLast="47" xr6:coauthVersionMax="47" xr10:uidLastSave="{00000000-0000-0000-0000-000000000000}"/>
  <bookViews>
    <workbookView xWindow="420" yWindow="60" windowWidth="18570" windowHeight="9850" tabRatio="817" xr2:uid="{00000000-000D-0000-FFFF-FFFF00000000}"/>
  </bookViews>
  <sheets>
    <sheet name="BS_Conso" sheetId="21" r:id="rId1"/>
    <sheet name="PL_3M" sheetId="7" r:id="rId2"/>
    <sheet name="SOCE_Conso" sheetId="14" r:id="rId3"/>
    <sheet name="SOCE_Separate" sheetId="15" r:id="rId4"/>
    <sheet name="CF" sheetId="22" r:id="rId5"/>
    <sheet name="Compatibility Report" sheetId="18" state="hidden" r:id="rId6"/>
  </sheets>
  <definedNames>
    <definedName name="AS2DocOpenMode" hidden="1">"AS2DocumentEdit"</definedName>
    <definedName name="_xlnm.Print_Area" localSheetId="0">BS_Conso!$A$1:$J$85</definedName>
    <definedName name="_xlnm.Print_Area" localSheetId="4">CF!$A$1:$I$88</definedName>
    <definedName name="_xlnm.Print_Area" localSheetId="1">PL_3M!$A$1:$J$67</definedName>
    <definedName name="_xlnm.Print_Area" localSheetId="2">SOCE_Conso!$A$1:$V$33</definedName>
    <definedName name="_xlnm.Print_Area" localSheetId="3">SOCE_Separate!$A$1:$P$30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27" i="15" l="1"/>
  <c r="P26" i="15"/>
  <c r="P24" i="15"/>
  <c r="P18" i="15"/>
  <c r="P17" i="15"/>
  <c r="P15" i="15"/>
  <c r="V27" i="14"/>
  <c r="V26" i="14"/>
  <c r="V20" i="14"/>
  <c r="V18" i="14"/>
  <c r="V17" i="14"/>
  <c r="V15" i="14"/>
  <c r="J21" i="7" l="1"/>
  <c r="H21" i="7"/>
  <c r="D21" i="7"/>
  <c r="F21" i="7"/>
  <c r="C31" i="22" l="1"/>
  <c r="C69" i="22" l="1"/>
  <c r="C77" i="22"/>
  <c r="C42" i="22"/>
  <c r="D34" i="21" l="1"/>
  <c r="G69" i="22" l="1"/>
  <c r="J29" i="14" l="1"/>
  <c r="E28" i="14"/>
  <c r="F28" i="14"/>
  <c r="G28" i="14"/>
  <c r="I28" i="14"/>
  <c r="J28" i="14"/>
  <c r="K28" i="14"/>
  <c r="L28" i="14"/>
  <c r="L29" i="14" s="1"/>
  <c r="M28" i="14"/>
  <c r="O28" i="14"/>
  <c r="P28" i="14"/>
  <c r="P29" i="14" s="1"/>
  <c r="Q28" i="14"/>
  <c r="R28" i="14"/>
  <c r="R29" i="14" s="1"/>
  <c r="S28" i="14"/>
  <c r="U28" i="14"/>
  <c r="U29" i="14" s="1"/>
  <c r="D28" i="14"/>
  <c r="I69" i="22" l="1"/>
  <c r="E69" i="22"/>
  <c r="N21" i="14"/>
  <c r="T19" i="14"/>
  <c r="T21" i="14" s="1"/>
  <c r="R19" i="14"/>
  <c r="R21" i="14" s="1"/>
  <c r="P19" i="14"/>
  <c r="P21" i="14" s="1"/>
  <c r="N19" i="14"/>
  <c r="L19" i="14"/>
  <c r="L21" i="14" s="1"/>
  <c r="J19" i="14"/>
  <c r="J21" i="14" s="1"/>
  <c r="H19" i="14"/>
  <c r="H21" i="14" s="1"/>
  <c r="F19" i="14"/>
  <c r="F21" i="14" s="1"/>
  <c r="D19" i="14"/>
  <c r="D21" i="14" s="1"/>
  <c r="N28" i="14" l="1"/>
  <c r="N29" i="14" s="1"/>
  <c r="H28" i="14"/>
  <c r="H29" i="14" s="1"/>
  <c r="L28" i="15" l="1"/>
  <c r="L29" i="15" s="1"/>
  <c r="J28" i="15"/>
  <c r="H28" i="15"/>
  <c r="H29" i="15" s="1"/>
  <c r="F28" i="15"/>
  <c r="D28" i="15"/>
  <c r="N19" i="15"/>
  <c r="N21" i="15" s="1"/>
  <c r="L19" i="15"/>
  <c r="L21" i="15" s="1"/>
  <c r="J19" i="15"/>
  <c r="J21" i="15" s="1"/>
  <c r="F19" i="15"/>
  <c r="F21" i="15" s="1"/>
  <c r="H19" i="15"/>
  <c r="H21" i="15" s="1"/>
  <c r="D19" i="15"/>
  <c r="D21" i="15" s="1"/>
  <c r="J34" i="21"/>
  <c r="H34" i="21"/>
  <c r="F34" i="21"/>
  <c r="J55" i="7"/>
  <c r="H55" i="7"/>
  <c r="F55" i="7"/>
  <c r="D55" i="7"/>
  <c r="P19" i="15" l="1"/>
  <c r="E31" i="22" l="1"/>
  <c r="E42" i="22" s="1"/>
  <c r="E29" i="14" l="1"/>
  <c r="G29" i="14"/>
  <c r="I29" i="14"/>
  <c r="K29" i="14"/>
  <c r="M29" i="14"/>
  <c r="O29" i="14"/>
  <c r="Q29" i="14"/>
  <c r="S29" i="14"/>
  <c r="F59" i="21" l="1"/>
  <c r="J59" i="21"/>
  <c r="H59" i="21"/>
  <c r="D59" i="21"/>
  <c r="J16" i="21"/>
  <c r="J22" i="21" s="1"/>
  <c r="F16" i="21"/>
  <c r="F22" i="21" s="1"/>
  <c r="I77" i="22"/>
  <c r="E77" i="22"/>
  <c r="I31" i="22"/>
  <c r="I42" i="22" s="1"/>
  <c r="I47" i="22" s="1"/>
  <c r="E47" i="22"/>
  <c r="J49" i="7"/>
  <c r="J56" i="7" s="1"/>
  <c r="F49" i="7"/>
  <c r="F56" i="7" s="1"/>
  <c r="J15" i="7"/>
  <c r="F15" i="7"/>
  <c r="C47" i="22"/>
  <c r="D49" i="7"/>
  <c r="D56" i="7" s="1"/>
  <c r="G77" i="22"/>
  <c r="F29" i="14"/>
  <c r="D29" i="14"/>
  <c r="J29" i="15"/>
  <c r="P20" i="15"/>
  <c r="D29" i="15"/>
  <c r="H49" i="7"/>
  <c r="H56" i="7" s="1"/>
  <c r="J81" i="21"/>
  <c r="J65" i="21"/>
  <c r="F81" i="21"/>
  <c r="F65" i="21"/>
  <c r="H81" i="21"/>
  <c r="D81" i="21"/>
  <c r="H65" i="21"/>
  <c r="D65" i="21"/>
  <c r="H16" i="21"/>
  <c r="H22" i="21" s="1"/>
  <c r="D16" i="21"/>
  <c r="D15" i="7"/>
  <c r="G15" i="7"/>
  <c r="H15" i="7"/>
  <c r="G21" i="7"/>
  <c r="G29" i="7"/>
  <c r="J23" i="7" l="1"/>
  <c r="J27" i="7" s="1"/>
  <c r="J29" i="7" s="1"/>
  <c r="E82" i="22"/>
  <c r="E84" i="22" s="1"/>
  <c r="P21" i="15"/>
  <c r="F23" i="7"/>
  <c r="H23" i="7"/>
  <c r="H27" i="7" s="1"/>
  <c r="D23" i="7"/>
  <c r="D22" i="21"/>
  <c r="D36" i="21" s="1"/>
  <c r="F29" i="15"/>
  <c r="H36" i="21"/>
  <c r="C82" i="22"/>
  <c r="C84" i="22" s="1"/>
  <c r="H67" i="21"/>
  <c r="H83" i="21" s="1"/>
  <c r="D67" i="21"/>
  <c r="D83" i="21" s="1"/>
  <c r="J67" i="21"/>
  <c r="J83" i="21" s="1"/>
  <c r="F67" i="21"/>
  <c r="F83" i="21" s="1"/>
  <c r="J36" i="21"/>
  <c r="F36" i="21"/>
  <c r="V19" i="14"/>
  <c r="V21" i="14" s="1"/>
  <c r="I82" i="22"/>
  <c r="I84" i="22" s="1"/>
  <c r="F27" i="7" l="1"/>
  <c r="F29" i="7" s="1"/>
  <c r="D27" i="7"/>
  <c r="D29" i="7" s="1"/>
  <c r="J60" i="7"/>
  <c r="J61" i="7" s="1"/>
  <c r="J57" i="7"/>
  <c r="J63" i="7" s="1"/>
  <c r="J64" i="7" s="1"/>
  <c r="H29" i="7"/>
  <c r="G31" i="22" s="1"/>
  <c r="G42" i="22" s="1"/>
  <c r="G47" i="22" s="1"/>
  <c r="F60" i="7" l="1"/>
  <c r="F61" i="7" s="1"/>
  <c r="F57" i="7"/>
  <c r="F63" i="7" s="1"/>
  <c r="F64" i="7" s="1"/>
  <c r="D60" i="7"/>
  <c r="D61" i="7" s="1"/>
  <c r="D57" i="7"/>
  <c r="D63" i="7" s="1"/>
  <c r="D64" i="7" s="1"/>
  <c r="T28" i="14"/>
  <c r="T29" i="14" s="1"/>
  <c r="G82" i="22"/>
  <c r="G84" i="22" s="1"/>
  <c r="H57" i="7"/>
  <c r="H63" i="7" s="1"/>
  <c r="H64" i="7" s="1"/>
  <c r="H60" i="7"/>
  <c r="H61" i="7" s="1"/>
  <c r="N28" i="15"/>
  <c r="N29" i="15" s="1"/>
  <c r="V28" i="14" l="1"/>
  <c r="V29" i="14" s="1"/>
  <c r="P28" i="15"/>
  <c r="P29" i="15" s="1"/>
</calcChain>
</file>

<file path=xl/sharedStrings.xml><?xml version="1.0" encoding="utf-8"?>
<sst xmlns="http://schemas.openxmlformats.org/spreadsheetml/2006/main" count="340" uniqueCount="216">
  <si>
    <t xml:space="preserve">งบแสดงฐานะการเงิน  </t>
  </si>
  <si>
    <t>งบการเงินรวม</t>
  </si>
  <si>
    <t>งบการเงินเฉพาะกิจการ</t>
  </si>
  <si>
    <t>31 มีนาคม</t>
  </si>
  <si>
    <t>31 ธันวาคม</t>
  </si>
  <si>
    <t>สินทรัพย์</t>
  </si>
  <si>
    <t>หมายเหตุ</t>
  </si>
  <si>
    <t>(พันบาท)</t>
  </si>
  <si>
    <t>สินทรัพย์หมุนเวียน</t>
  </si>
  <si>
    <t xml:space="preserve">เงินสดและรายการเทียบเท่าเงินสด </t>
  </si>
  <si>
    <t>รายได้ค่าบริการค้างรับ</t>
  </si>
  <si>
    <t xml:space="preserve">   กิจการที่เกี่ยวข้องกัน </t>
  </si>
  <si>
    <t xml:space="preserve">   กิจการอื่น</t>
  </si>
  <si>
    <t>รวมรายได้ค่าบริการค้างรับ</t>
  </si>
  <si>
    <t>ลูกหนี้และเงินให้กู้ยืมแก่บุคคลหรือกิจการอื่น</t>
  </si>
  <si>
    <t>ลูกหนี้อื่น</t>
  </si>
  <si>
    <t xml:space="preserve">เงินให้กู้ยืมระยะสั้นและเงินทดรองจ่ายแก่กิจการที่เกี่ยวข้องกัน </t>
  </si>
  <si>
    <t>ดิจิทัลโทเคน</t>
  </si>
  <si>
    <t xml:space="preserve">สินทรัพย์หมุนเวียนอื่น </t>
  </si>
  <si>
    <t>รวมสินทรัพย์หมุนเวียน</t>
  </si>
  <si>
    <t>สินทรัพย์ไม่หมุนเวียน</t>
  </si>
  <si>
    <t>เงินลงทุนในบริษัทย่อย</t>
  </si>
  <si>
    <t>ค่าความนิยม</t>
  </si>
  <si>
    <t xml:space="preserve">สินทรัพย์ภาษีเงินได้รอการตัดบัญชี </t>
  </si>
  <si>
    <t>สินทรัพย์ไม่หมุนเวียนอื่น</t>
  </si>
  <si>
    <t>รวมสินทรัพย์ไม่หมุนเวียน</t>
  </si>
  <si>
    <t>รวมสินทรัพย์</t>
  </si>
  <si>
    <t xml:space="preserve"> </t>
  </si>
  <si>
    <t>หนี้สินและส่วนของผู้ถือหุ้น</t>
  </si>
  <si>
    <t>หนี้สินหมุนเวียน</t>
  </si>
  <si>
    <t>หุ้นกู้ระยะสั้น</t>
  </si>
  <si>
    <t>เงินกู้ยืมระยะสั้นจากกิจการที่เกี่ยวข้องกัน</t>
  </si>
  <si>
    <t>ภาษีเงินได้ค้างจ่าย</t>
  </si>
  <si>
    <t>หนี้สินหมุนเวียนอื่น</t>
  </si>
  <si>
    <t>รวมหนี้สินหมุนเวียน</t>
  </si>
  <si>
    <t>หนี้สินไม่หมุนเวียน</t>
  </si>
  <si>
    <t>หนี้สินตามสัญญาเช่า</t>
  </si>
  <si>
    <t>รวมหนี้สินไม่หมุนเวียน</t>
  </si>
  <si>
    <t>รวมหนี้สิน</t>
  </si>
  <si>
    <t>ส่วนของผู้ถือหุ้น</t>
  </si>
  <si>
    <t>ทุนเรือนหุ้น</t>
  </si>
  <si>
    <t>ทุนจดทะเบียน</t>
  </si>
  <si>
    <t>(หุ้นสามัญ 345,855,440 หุ้น มูลค่าหุ้นละ 5 บาท)</t>
  </si>
  <si>
    <t>ทุนที่ออกและชำระแล้ว</t>
  </si>
  <si>
    <t>ส่วนเกินมูลค่าหุ้นสามัญ</t>
  </si>
  <si>
    <t xml:space="preserve">กำไรสะสม </t>
  </si>
  <si>
    <t xml:space="preserve">จัดสรรแล้ว </t>
  </si>
  <si>
    <t>ทุนสำรองตามกฎหมาย</t>
  </si>
  <si>
    <t>ยังไม่ได้จัดสรร</t>
  </si>
  <si>
    <t>องค์ประกอบอื่นของส่วนของผู้ถือหุ้น</t>
  </si>
  <si>
    <t>รวมส่วนของผู้ถือหุ้น</t>
  </si>
  <si>
    <t>รวมหนี้สินและส่วนของผู้ถือหุ้น</t>
  </si>
  <si>
    <t>สำหรับงวดสามเดือนสิ้นสุด</t>
  </si>
  <si>
    <t>วันที่ 31 มีนาคม</t>
  </si>
  <si>
    <t>รายได้</t>
  </si>
  <si>
    <t>รายได้จากธุรกิจการลงทุน ที่ปรึกษาและการจัดการ</t>
  </si>
  <si>
    <t>รายได้จากธุรกิจหลักทรัพย์</t>
  </si>
  <si>
    <t xml:space="preserve">รายได้อื่น </t>
  </si>
  <si>
    <t>รวมรายได้</t>
  </si>
  <si>
    <t>ต้นทุนทางการเงิน</t>
  </si>
  <si>
    <t>ค่าใช้จ่ายในการบริการและบริหาร</t>
  </si>
  <si>
    <t>ผลขาดทุนด้านเครดิตที่คาดว่าจะเกิดขึ้น (กลับรายการ)</t>
  </si>
  <si>
    <t>กำไร (ขาดทุน) สำหรับงวด</t>
  </si>
  <si>
    <t>กำไร (ขาดทุน) เบ็ดเสร็จอื่นสำหรับงวด - สุทธิจากภาษี</t>
  </si>
  <si>
    <t>กำไร (ขาดทุน) เบ็ดเสร็จรวมสำหรับงวด</t>
  </si>
  <si>
    <t>การแบ่งปันกำไร (ขาดทุน)</t>
  </si>
  <si>
    <t xml:space="preserve">    ส่วนที่เป็นของบริษัทใหญ่</t>
  </si>
  <si>
    <t>การแบ่งปันกำไร (ขาดทุน) เบ็ดเสร็จรวม</t>
  </si>
  <si>
    <t xml:space="preserve">กำไร (ขาดทุน) </t>
  </si>
  <si>
    <t>ขาดทุนจาก</t>
  </si>
  <si>
    <t>กำไร</t>
  </si>
  <si>
    <t>ส่วนแบ่ง</t>
  </si>
  <si>
    <t>ส่วนเกิน</t>
  </si>
  <si>
    <t>จากการวัดมูลค่า</t>
  </si>
  <si>
    <t>ประมาณการ</t>
  </si>
  <si>
    <t>ที่ยังไม่เกิดขึ้นจริง</t>
  </si>
  <si>
    <t>จัดสรรแล้ว</t>
  </si>
  <si>
    <t>มูลค่า</t>
  </si>
  <si>
    <t>ตามหลักคณิตศาสตร์</t>
  </si>
  <si>
    <t>จากการลดสัดส่วน</t>
  </si>
  <si>
    <t>จากการแปลงค่า</t>
  </si>
  <si>
    <t>เบ็ดเสร็จอื่นของ</t>
  </si>
  <si>
    <t>ทุนสำรอง</t>
  </si>
  <si>
    <t>รวม</t>
  </si>
  <si>
    <t>หุ้นสามัญ</t>
  </si>
  <si>
    <t>ประกันภัย</t>
  </si>
  <si>
    <t>การลงทุนในบริษัทร่วม</t>
  </si>
  <si>
    <t>งบการเงิน</t>
  </si>
  <si>
    <t>บริษัทร่วม</t>
  </si>
  <si>
    <t>ตามกฎหมาย</t>
  </si>
  <si>
    <t>สำหรับงวดสามเดือนสิ้นสุดวันที่ 31 มีนาคม 2564</t>
  </si>
  <si>
    <t>ยอดคงเหลือ ณ วันที่ 1 มกราคม 2564</t>
  </si>
  <si>
    <t>เงินปันผลระหว่างกาลจ่าย</t>
  </si>
  <si>
    <t>ยอดคงเหลือ ณ วันที่ 31 มีนาคม 2564</t>
  </si>
  <si>
    <t>สำหรับงวดสามเดือนสิ้นสุดวันที่ 31 มีนาคม 2565</t>
  </si>
  <si>
    <t>ยอดคงเหลือ ณ วันที่ 1 มกราคม 2565</t>
  </si>
  <si>
    <t>ยอดคงเหลือ ณ วันที่ 31 มีนาคม 2565</t>
  </si>
  <si>
    <t>กระแสเงินสดจากกิจกรรมดำเนินงาน</t>
  </si>
  <si>
    <t>ปรับรายการที่กระทบกำไร (ขาดทุน) เป็นเงินสดรับ (จ่าย)</t>
  </si>
  <si>
    <t>ส่วนลดมูลค่าเงินลงทุนในตราสารหนี้ตัดจำหน่าย</t>
  </si>
  <si>
    <t>ต้นทุนบริการและดอกเบี้ยตามโครงการผลประโยชน์พนักงาน</t>
  </si>
  <si>
    <t>รายได้เงินปันผลรับ</t>
  </si>
  <si>
    <t>รายได้ดอกเบี้ย</t>
  </si>
  <si>
    <t>สินทรัพย์ทางการเงิน</t>
  </si>
  <si>
    <t>สินทรัพย์หมุนเวียนอื่น</t>
  </si>
  <si>
    <t>เงินสดรับจากภาษีเงินได้นิติบุคคลขอคืน</t>
  </si>
  <si>
    <t xml:space="preserve">กระแสเงินสดจากกิจกรรมลงทุน </t>
  </si>
  <si>
    <t>เงินสดจ่ายเพื่อซื้อเงินลงทุนในบริษัทร่วม</t>
  </si>
  <si>
    <t>เงินสดจ่ายเพื่อสินทรัพย์ทางการเงินไม่หมุนเวียนอื่น</t>
  </si>
  <si>
    <t>เงินสดจ่ายเพื่อซื้ออุปกรณ์และสินทรัพย์ไม่มีตัวตน</t>
  </si>
  <si>
    <t>กระแสเงินสดสุทธิได้มาจาก (ใช้ไปใน) กิจกรรมลงทุน</t>
  </si>
  <si>
    <t xml:space="preserve">กระแสเงินสดจากกิจกรรมจัดหาเงิน </t>
  </si>
  <si>
    <t>เงินสดจ่ายสำหรับหุ้นกู้ระยะยาว</t>
  </si>
  <si>
    <t>เงินสดจ่ายชำระหนี้สินตามสัญญาเช่า</t>
  </si>
  <si>
    <t>เงินสดและรายการเทียบเท่าเงินสดเพิ่มขึ้น (ลดลง) สุทธิ</t>
  </si>
  <si>
    <t>ก่อนผลกระทบของอัตราแลกเปลี่ยน</t>
  </si>
  <si>
    <t>เงินสดและรายการเทียบเท่าเงินสด ณ วันที่ 1 มกราคม</t>
  </si>
  <si>
    <t>เงินสดและรายการเทียบเท่าเงินสด ณ วันที่ 31 มีนาคม</t>
  </si>
  <si>
    <t>รายการที่ไม่ใช่เงินสด</t>
  </si>
  <si>
    <t>เจ้าหนี้ค่าซื้ออุปกรณ์และสินทรัพย์ไม่มีตัวตนเพิ่มขึ้น (ลดลง)</t>
  </si>
  <si>
    <t>Compatibility Report for FNS59Q1.xls</t>
  </si>
  <si>
    <t>Run on 03/05/2016 11:11</t>
  </si>
  <si>
    <t>The following features in this workbook are not supported by earlier versions of Excel. These features may be lost or degraded when opening this workbook in an earlier version of Excel or if you save this workbook in an earlier file format.</t>
  </si>
  <si>
    <t>Minor loss of fidelity</t>
  </si>
  <si>
    <t># of occurrences</t>
  </si>
  <si>
    <t>Version</t>
  </si>
  <si>
    <t>Some cells or styles in this workbook contain formatting that is not supported by the selected file format. These formats will be converted to the closest format available.</t>
  </si>
  <si>
    <t>Excel 97-2003</t>
  </si>
  <si>
    <t>ผลต่างของอัตราแลกเปลี่ยนจากการแปลงค่างบการเงิน</t>
  </si>
  <si>
    <t>กำไร (ขาดทุน) เบ็ดเสร็จสำหรับงวด</t>
  </si>
  <si>
    <t xml:space="preserve">    กำไร (ขาดทุน) เบ็ดเสร็จอื่น</t>
  </si>
  <si>
    <t>รวมกำไร (ขาดทุน) เบ็ดเสร็จสำหรับงวด</t>
  </si>
  <si>
    <t>ทุนรือนหุ้นที่</t>
  </si>
  <si>
    <t>ออกและชำระแล้ว</t>
  </si>
  <si>
    <t>(ไม่ได้ตรวจสอบ)</t>
  </si>
  <si>
    <t>รายการที่อาจถูกจัดประเภทใหม่ไว้ในกำไรหรือขาดทุน</t>
  </si>
  <si>
    <t xml:space="preserve">    ในภายหลัง</t>
  </si>
  <si>
    <t>รวมรายการที่อาจถูกจัดประเภทใหม่ไว้ในกำไรหรือขาดทุน</t>
  </si>
  <si>
    <t>รายการที่จะไม่ถูกจัดประเภทใหม่ไว้ในกำไรหรือขาดทุน</t>
  </si>
  <si>
    <t>รวมรายการที่จะไม่ถูกจัดประเภทใหม่ไว้ในกำไรหรือขาดทุน</t>
  </si>
  <si>
    <t>6.1, 6.2</t>
  </si>
  <si>
    <t>เงินลงทุน</t>
  </si>
  <si>
    <t>ผลต่างของ</t>
  </si>
  <si>
    <t>อัตราแลกเปลี่ยน</t>
  </si>
  <si>
    <t>ผ่านกำไรขาดทุน</t>
  </si>
  <si>
    <t>เบ็ดเสร็จอื่น</t>
  </si>
  <si>
    <t>ด้วยมูลค่ายุติธรรม</t>
  </si>
  <si>
    <t xml:space="preserve">    ขาดทุนเบ็ดเสร็จอื่น</t>
  </si>
  <si>
    <t>รวมขาดทุนเบ็ดเสร็จสำหรับงวด</t>
  </si>
  <si>
    <t xml:space="preserve">    ขาดทุนสำหรับงวด</t>
  </si>
  <si>
    <t>งบกระแสเงินสด (ไม่ได้ตรวจสอบ)</t>
  </si>
  <si>
    <t>ภาษีเงินได้</t>
  </si>
  <si>
    <t xml:space="preserve">ภาษีเงินได้ </t>
  </si>
  <si>
    <t>สินทรัพย์ไม่มีตัวตนอื่นนอกจากค่าความนิยม</t>
  </si>
  <si>
    <t>สินทรัพย์ทางการเงินหมุนเวียนอื่น</t>
  </si>
  <si>
    <t>สินทรัพย์ทางการเงินไม่หมุนเวียนอื่น</t>
  </si>
  <si>
    <t>ค่าใช้จ่ายในการประกอบธุรกิจหลักทรัพย์</t>
  </si>
  <si>
    <t>ค่าใช้จ่าย</t>
  </si>
  <si>
    <t>ค่าใช้จ่ายในการประกอบธุรกิจการลงทุน ที่ปรึกษาและการจัดการ</t>
  </si>
  <si>
    <t>งบแสดงการเปลี่ยนแปลงส่วนของผู้ถือหุ้น (ไม่ได้ตรวจสอบ)</t>
  </si>
  <si>
    <t xml:space="preserve">องค์ประกอบอื่นของส่วนของผู้ถือหุ้น
</t>
  </si>
  <si>
    <t>รวมค่าใช้จ่าย</t>
  </si>
  <si>
    <r>
      <t>ค่าเสื่อมราคา</t>
    </r>
    <r>
      <rPr>
        <sz val="15"/>
        <rFont val="AngsanaUPC"/>
        <family val="1"/>
      </rPr>
      <t>และค่าตัดจำหน่าย</t>
    </r>
  </si>
  <si>
    <t>กำไรสะสม</t>
  </si>
  <si>
    <t>ขาดทุนสำหรับงวด</t>
  </si>
  <si>
    <t xml:space="preserve">    กำไรสำหรับงวด</t>
  </si>
  <si>
    <t>ขาดทุนเบ็ดเสร็จอื่น</t>
  </si>
  <si>
    <t>ส่วนของหุ้นกู้ระยะยาวที่ถึงกำหนดชำระภายในหนึ่งปี</t>
  </si>
  <si>
    <t>ส่วนของหนี้สินตามสัญญาเช่าที่ถึงกำหนดชำระภายในหนึ่งปี</t>
  </si>
  <si>
    <t>หุ้นกู้ระยะยาว</t>
  </si>
  <si>
    <t>กำไรจากกิจกรรมดำเนินงาน</t>
  </si>
  <si>
    <t>อาคารและอุปกรณ์สุทธิ</t>
  </si>
  <si>
    <t>กำไรจากการจำหน่ายดิจิทัลโทเคน</t>
  </si>
  <si>
    <t>ขาดทุนจากอัตราแลกเปลี่ยนที่ยังไม่เกิดขึ้น</t>
  </si>
  <si>
    <t>ขาดทุนจากอัตราแลกเปลี่ยน</t>
  </si>
  <si>
    <t>เงินสดรับจากการจำหน่ายดิจิทัลโทเคน</t>
  </si>
  <si>
    <t>กำไร (ขาดทุน) เบ็ดเสร็จอื่น</t>
  </si>
  <si>
    <t>เงินสดรับจากเงินให้กู้ยืมแก่กิจการที่เกี่ยวข้องกัน</t>
  </si>
  <si>
    <t>กำไร (ขาดทุน) ก่อนภาษีเงินได้</t>
  </si>
  <si>
    <t>สินทรัพย์ดำเนินงาน (เพิ่มขึ้น) ลดลง</t>
  </si>
  <si>
    <t>หนี้สินดำเนินงานเพิ่มขึ้น (ลดลง)</t>
  </si>
  <si>
    <t>เงินสดจ่ายดอกเบี้ย</t>
  </si>
  <si>
    <t>เงินสดรับดอกเบี้ย</t>
  </si>
  <si>
    <t>เงินสดจ่ายภาษีเงินได้</t>
  </si>
  <si>
    <t>เงินสดรับเงินปันผล</t>
  </si>
  <si>
    <t>เงินสดรับจากการลดทุนจดทะเบียนของบริษัทย่อย</t>
  </si>
  <si>
    <t>กำไร (ขาดทุน) จากการดำเนินงานก่อนการเปลี่ยนแปลงในสินทรัพย์</t>
  </si>
  <si>
    <t>และหนี้สินดำเนินงาน</t>
  </si>
  <si>
    <t>สินทรัพย์สิทธิการใช้สุทธิ</t>
  </si>
  <si>
    <t>เงินลงทุนในบริษัทร่วมและการร่วมค้า</t>
  </si>
  <si>
    <t>กำไรจากการจำหน่ายอาคารและอุปกรณ์</t>
  </si>
  <si>
    <t>เงินสดรับจากการจำหน่ายอาคารและอุปกรณ์</t>
  </si>
  <si>
    <t>ส่วนแบ่งกำไรเบ็ดเสร็จอื่นของบริษัทร่วมและการร่วมค้า</t>
  </si>
  <si>
    <t>ที่ใช้วิธีส่วนได้เสีย</t>
  </si>
  <si>
    <t>และการร่วมค้า</t>
  </si>
  <si>
    <t>ประมาณการหนี้สินสำหรับผลประโยชน์พนักงาน</t>
  </si>
  <si>
    <t>ส่วนแบ่งกำไร (ขาดทุน) ของบริษัทร่วมและการร่วมค้าที่ใช้วิธีส่วนได้เสีย</t>
  </si>
  <si>
    <t>กำไรจากการวัดมูลค่าสินทรัพย์ทางการเงิน</t>
  </si>
  <si>
    <t>กระแสเงินสดสุทธิใช้ไปในกิจกรรมจัดหาเงิน</t>
  </si>
  <si>
    <t xml:space="preserve">กระแสเงินสดสุทธิ (ใช้ไปใน) ได้มาจากกิจกรรมดำเนินงาน </t>
  </si>
  <si>
    <t>เงินสด (จ่าย) รับจากการดำเนินงาน</t>
  </si>
  <si>
    <t>(เดิมชื่อ บริษัท ฟินันซ่า จำกัด (มหาชน))</t>
  </si>
  <si>
    <t>ขาดทุนจากการตัดจำหน่ายสินทรัพย์ไม่มีตัวตน</t>
  </si>
  <si>
    <t>กำไร (ขาดทุน) จากการวัดมูลค่าสินทรัพย์ทางการเงิน</t>
  </si>
  <si>
    <t>กำไรจากการตัดจำหน่ายสินทรัพย์สิทธิการใช้</t>
  </si>
  <si>
    <t>ส่วนเกินทุนจากการเปลี่ยนแปลงมูลค่าเงินลงทุนเพิ่มขึ้น (ลดลง)</t>
  </si>
  <si>
    <t>บริษัท เอฟเอ็นเอส โฮลดิ้งส์ จำกัด (มหาชน) และบริษัทย่อย</t>
  </si>
  <si>
    <t>11.2, 11.3.1</t>
  </si>
  <si>
    <t>11.2, 11.3.2</t>
  </si>
  <si>
    <r>
      <t>กำไร (ขาดทุน) ต่อหุ้นขั้นพื้นฐาน</t>
    </r>
    <r>
      <rPr>
        <b/>
        <i/>
        <sz val="15"/>
        <color theme="1"/>
        <rFont val="Angsana New"/>
        <family val="1"/>
      </rPr>
      <t xml:space="preserve"> (บาท)</t>
    </r>
  </si>
  <si>
    <t>ส่วนแบ่งขาดทุน (กำไร) ของบริษัทร่วมและการร่วมค้า</t>
  </si>
  <si>
    <t>เงินสดจ่ายเงินให้กู้ยืมและเงินทดรองจ่ายแก่กิจการที่เกี่ยวข้องกัน</t>
  </si>
  <si>
    <t>เงินสดจ่ายชำระเงินกู้ยืมระยะสั้นจากกิจการที่เกี่ยวข้องกัน</t>
  </si>
  <si>
    <t>งบแสดงกำไรขาดทุนเบ็ดเสร็จ (ไม่ได้ตรวจสอบ)</t>
  </si>
  <si>
    <t>เงินสดรับจากเงินกู้ยืมระยะสั้นจากกิจการที่เกี่ยวข้องกัน</t>
  </si>
  <si>
    <t>(ขาดทุน) กำไร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</si>
</sst>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1" formatCode="_(* #,##0_);_(* \(#,##0\);_(* &quot;-&quot;_);_(@_)"/>
    <numFmt numFmtId="43" formatCode="_(* #,##0.00_);_(* \(#,##0.00\);_(* &quot;-&quot;??_);_(@_)"/>
    <numFmt numFmtId="164" formatCode="_(* #,##0_);_(* \(#,##0\);_(* &quot;-&quot;??_);_(@_)"/>
    <numFmt numFmtId="165" formatCode="\-"/>
    <numFmt numFmtId="166" formatCode="_(* #,##0.000_);_(* \(#,##0.000\);_(* &quot;-&quot;???_);_(@_)"/>
    <numFmt numFmtId="167" formatCode="_(* #,##0_);_(* \(#,##0\);_(* &quot;-&quot;???_);_(@_)"/>
    <numFmt numFmtId="168" formatCode="_*#,###_-;\(#,###\)_-;_-* &quot;-&quot;??_-;_-@_-"/>
    <numFmt numFmtId="169" formatCode="#,##0;[Red]\(#,##0\)"/>
    <numFmt numFmtId="170" formatCode="#,##0;\(#,##0\)"/>
    <numFmt numFmtId="171" formatCode="_ * #,##0.00_ ;_ * \-#,##0.00_ ;_ * &quot;-&quot;??_ ;_ @_ "/>
    <numFmt numFmtId="172" formatCode="* \(#,##0\);* #,##0_);&quot;-&quot;??_);@"/>
    <numFmt numFmtId="173" formatCode="* #,##0_);* \(#,##0\);&quot;-&quot;??_);@"/>
    <numFmt numFmtId="174" formatCode="_(* #,##0.00_);_(* \(#,##0.00\);_(* &quot;-&quot;_);_(@_)"/>
    <numFmt numFmtId="175" formatCode="0.0000%"/>
  </numFmts>
  <fonts count="38">
    <font>
      <sz val="14"/>
      <name val="AngsanaUPC"/>
    </font>
    <font>
      <sz val="14"/>
      <name val="Angsana New"/>
      <family val="1"/>
    </font>
    <font>
      <b/>
      <sz val="14"/>
      <name val="Angsana New"/>
      <family val="1"/>
    </font>
    <font>
      <sz val="14"/>
      <name val="AngsanaUPC"/>
      <family val="1"/>
    </font>
    <font>
      <sz val="10"/>
      <name val="Arial"/>
      <family val="2"/>
    </font>
    <font>
      <sz val="8"/>
      <name val="AngsanaUPC"/>
      <family val="1"/>
    </font>
    <font>
      <sz val="10"/>
      <name val="ApFont"/>
    </font>
    <font>
      <sz val="14"/>
      <name val="Angsana New"/>
      <family val="1"/>
      <charset val="222"/>
    </font>
    <font>
      <sz val="10"/>
      <name val="Times New Roman"/>
      <family val="1"/>
    </font>
    <font>
      <sz val="7"/>
      <name val="Small Fonts"/>
      <family val="2"/>
    </font>
    <font>
      <b/>
      <sz val="17"/>
      <name val="Angsana New"/>
      <family val="1"/>
    </font>
    <font>
      <b/>
      <sz val="14"/>
      <name val="AngsanaUPC"/>
      <family val="1"/>
    </font>
    <font>
      <i/>
      <sz val="14"/>
      <name val="Angsana New"/>
      <family val="1"/>
    </font>
    <font>
      <b/>
      <sz val="16"/>
      <name val="Angsana New"/>
      <family val="1"/>
    </font>
    <font>
      <sz val="16"/>
      <name val="Angsana New"/>
      <family val="1"/>
    </font>
    <font>
      <b/>
      <sz val="15"/>
      <name val="Angsana New"/>
      <family val="1"/>
    </font>
    <font>
      <sz val="15"/>
      <name val="Angsana New"/>
      <family val="1"/>
    </font>
    <font>
      <i/>
      <sz val="15"/>
      <name val="Angsana New"/>
      <family val="1"/>
    </font>
    <font>
      <b/>
      <i/>
      <sz val="15"/>
      <name val="Angsana New"/>
      <family val="1"/>
    </font>
    <font>
      <b/>
      <i/>
      <sz val="14"/>
      <name val="Angsana New"/>
      <family val="1"/>
    </font>
    <font>
      <b/>
      <u/>
      <sz val="15"/>
      <name val="Angsana New"/>
      <family val="1"/>
    </font>
    <font>
      <u/>
      <sz val="15"/>
      <name val="Angsana New"/>
      <family val="1"/>
    </font>
    <font>
      <sz val="16"/>
      <name val="Arial"/>
      <family val="2"/>
    </font>
    <font>
      <sz val="15"/>
      <name val="Arial"/>
      <family val="2"/>
    </font>
    <font>
      <sz val="11"/>
      <color theme="1"/>
      <name val="Calibri"/>
      <family val="2"/>
      <scheme val="minor"/>
    </font>
    <font>
      <sz val="11"/>
      <color theme="1"/>
      <name val="Calibri"/>
      <family val="2"/>
      <charset val="222"/>
      <scheme val="minor"/>
    </font>
    <font>
      <sz val="14"/>
      <color theme="1"/>
      <name val="Angsana New"/>
      <family val="1"/>
    </font>
    <font>
      <sz val="15"/>
      <color theme="1"/>
      <name val="Angsana New"/>
      <family val="1"/>
    </font>
    <font>
      <sz val="16"/>
      <color theme="1"/>
      <name val="Angsana New"/>
      <family val="1"/>
    </font>
    <font>
      <b/>
      <sz val="15"/>
      <color theme="1"/>
      <name val="Angsana New"/>
      <family val="1"/>
    </font>
    <font>
      <sz val="15"/>
      <color theme="0"/>
      <name val="Angsana New"/>
      <family val="1"/>
    </font>
    <font>
      <i/>
      <sz val="15"/>
      <color theme="1"/>
      <name val="Angsana New"/>
      <family val="1"/>
    </font>
    <font>
      <b/>
      <i/>
      <sz val="15"/>
      <color theme="1"/>
      <name val="Angsana New"/>
      <family val="1"/>
    </font>
    <font>
      <i/>
      <sz val="14"/>
      <color theme="1"/>
      <name val="Angsana New"/>
      <family val="1"/>
    </font>
    <font>
      <b/>
      <sz val="16"/>
      <color theme="1"/>
      <name val="Angsana New"/>
      <family val="1"/>
    </font>
    <font>
      <b/>
      <sz val="15"/>
      <color theme="0"/>
      <name val="Angsana New"/>
      <family val="1"/>
    </font>
    <font>
      <sz val="14"/>
      <name val="AngsanaUPC"/>
      <family val="1"/>
    </font>
    <font>
      <sz val="15"/>
      <name val="AngsanaUPC"/>
      <family val="1"/>
    </font>
  </fonts>
  <fills count="2">
    <fill>
      <patternFill patternType="none"/>
    </fill>
    <fill>
      <patternFill patternType="gray125"/>
    </fill>
  </fills>
  <borders count="11">
    <border>
      <left/>
      <right/>
      <top/>
      <bottom/>
      <diagonal/>
    </border>
    <border>
      <left/>
      <right/>
      <top style="thin">
        <color indexed="64"/>
      </top>
      <bottom/>
      <diagonal/>
    </border>
    <border>
      <left/>
      <right/>
      <top style="thin">
        <color indexed="64"/>
      </top>
      <bottom style="double">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double">
        <color rgb="FF000000"/>
      </bottom>
      <diagonal/>
    </border>
    <border>
      <left/>
      <right/>
      <top/>
      <bottom style="thin">
        <color rgb="FF000000"/>
      </bottom>
      <diagonal/>
    </border>
  </borders>
  <cellStyleXfs count="40">
    <xf numFmtId="0" fontId="0" fillId="0" borderId="0"/>
    <xf numFmtId="43" fontId="3"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 fontId="6" fillId="0" borderId="0" applyFont="0" applyFill="0" applyBorder="0" applyAlignment="0" applyProtection="0"/>
    <xf numFmtId="43" fontId="4" fillId="0" borderId="0" applyFont="0" applyFill="0" applyBorder="0" applyAlignment="0" applyProtection="0"/>
    <xf numFmtId="171" fontId="8" fillId="0" borderId="0" applyFont="0" applyFill="0" applyBorder="0" applyAlignment="0" applyProtection="0"/>
    <xf numFmtId="4" fontId="6" fillId="0" borderId="0" applyFont="0" applyFill="0" applyBorder="0" applyAlignment="0" applyProtection="0"/>
    <xf numFmtId="172" fontId="8" fillId="0" borderId="0" applyFill="0" applyBorder="0" applyProtection="0"/>
    <xf numFmtId="172" fontId="8" fillId="0" borderId="1" applyFill="0" applyProtection="0"/>
    <xf numFmtId="172" fontId="8" fillId="0" borderId="2" applyFill="0" applyProtection="0"/>
    <xf numFmtId="173" fontId="8" fillId="0" borderId="0" applyFill="0" applyBorder="0" applyProtection="0"/>
    <xf numFmtId="173" fontId="8" fillId="0" borderId="1" applyFill="0" applyProtection="0"/>
    <xf numFmtId="173" fontId="8" fillId="0" borderId="2" applyFill="0" applyProtection="0"/>
    <xf numFmtId="37" fontId="9" fillId="0" borderId="0"/>
    <xf numFmtId="0" fontId="3" fillId="0" borderId="0"/>
    <xf numFmtId="0" fontId="3" fillId="0" borderId="0"/>
    <xf numFmtId="0" fontId="7" fillId="0" borderId="0"/>
    <xf numFmtId="0" fontId="3" fillId="0" borderId="0"/>
    <xf numFmtId="0" fontId="3" fillId="0" borderId="0"/>
    <xf numFmtId="0" fontId="3" fillId="0" borderId="0"/>
    <xf numFmtId="0" fontId="4" fillId="0" borderId="0"/>
    <xf numFmtId="0" fontId="4" fillId="0" borderId="0"/>
    <xf numFmtId="0" fontId="24" fillId="0" borderId="0"/>
    <xf numFmtId="0" fontId="4"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9" fontId="36" fillId="0" borderId="0" applyFont="0" applyFill="0" applyBorder="0" applyAlignment="0" applyProtection="0"/>
    <xf numFmtId="0" fontId="16" fillId="0" borderId="0"/>
  </cellStyleXfs>
  <cellXfs count="339">
    <xf numFmtId="0" fontId="0" fillId="0" borderId="0" xfId="0"/>
    <xf numFmtId="0" fontId="1" fillId="0" borderId="0" xfId="22" applyFont="1" applyAlignment="1">
      <alignment vertical="center"/>
    </xf>
    <xf numFmtId="0" fontId="2" fillId="0" borderId="0" xfId="22" applyFont="1" applyAlignment="1">
      <alignment vertical="center"/>
    </xf>
    <xf numFmtId="0" fontId="2" fillId="0" borderId="0" xfId="22" applyFont="1" applyAlignment="1">
      <alignment horizontal="center" vertical="center"/>
    </xf>
    <xf numFmtId="0" fontId="4" fillId="0" borderId="0" xfId="23"/>
    <xf numFmtId="169" fontId="1" fillId="0" borderId="0" xfId="5" applyNumberFormat="1" applyFont="1" applyFill="1" applyBorder="1" applyAlignment="1">
      <alignment vertical="center"/>
    </xf>
    <xf numFmtId="0" fontId="1" fillId="0" borderId="0" xfId="0" applyFont="1" applyAlignment="1">
      <alignment horizontal="left" vertical="center"/>
    </xf>
    <xf numFmtId="38" fontId="1" fillId="0" borderId="0" xfId="22" applyNumberFormat="1" applyFont="1" applyAlignment="1">
      <alignment vertical="center"/>
    </xf>
    <xf numFmtId="0" fontId="11" fillId="0" borderId="0" xfId="0" applyFont="1" applyAlignment="1">
      <alignment vertical="top" wrapText="1"/>
    </xf>
    <xf numFmtId="0" fontId="0" fillId="0" borderId="0" xfId="0"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11" fillId="0" borderId="0" xfId="0" applyFont="1" applyAlignment="1">
      <alignment horizontal="center" vertical="top" wrapText="1"/>
    </xf>
    <xf numFmtId="0" fontId="0" fillId="0" borderId="0" xfId="0"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26" fillId="0" borderId="0" xfId="0" applyFont="1" applyAlignment="1">
      <alignment vertical="center"/>
    </xf>
    <xf numFmtId="41" fontId="1" fillId="0" borderId="0" xfId="1" applyNumberFormat="1" applyFont="1" applyFill="1" applyBorder="1" applyAlignment="1">
      <alignment vertical="center"/>
    </xf>
    <xf numFmtId="41" fontId="1" fillId="0" borderId="0" xfId="1" applyNumberFormat="1" applyFont="1" applyFill="1" applyBorder="1" applyAlignment="1">
      <alignment horizontal="center" vertical="center"/>
    </xf>
    <xf numFmtId="164" fontId="1" fillId="0" borderId="0" xfId="1" applyNumberFormat="1" applyFont="1" applyFill="1" applyAlignment="1">
      <alignment vertical="center"/>
    </xf>
    <xf numFmtId="0" fontId="1" fillId="0" borderId="0" xfId="22" applyFont="1" applyAlignment="1">
      <alignment horizontal="center" vertical="center"/>
    </xf>
    <xf numFmtId="0" fontId="1" fillId="0" borderId="0" xfId="17" applyFont="1" applyAlignment="1">
      <alignment vertical="center"/>
    </xf>
    <xf numFmtId="0" fontId="1" fillId="0" borderId="0" xfId="17" applyFont="1" applyAlignment="1">
      <alignment horizontal="center" vertical="center"/>
    </xf>
    <xf numFmtId="0" fontId="1" fillId="0" borderId="0" xfId="36" applyFont="1" applyAlignment="1">
      <alignment vertical="center"/>
    </xf>
    <xf numFmtId="0" fontId="1" fillId="0" borderId="0" xfId="36" applyFont="1" applyAlignment="1">
      <alignment horizontal="left" vertical="center" indent="4"/>
    </xf>
    <xf numFmtId="169" fontId="1" fillId="0" borderId="0" xfId="36" applyNumberFormat="1" applyFont="1" applyAlignment="1">
      <alignment vertical="center"/>
    </xf>
    <xf numFmtId="170" fontId="1" fillId="0" borderId="0" xfId="36" applyNumberFormat="1" applyFont="1" applyAlignment="1">
      <alignment horizontal="right" vertical="center"/>
    </xf>
    <xf numFmtId="0" fontId="12" fillId="0" borderId="0" xfId="17" applyFont="1" applyAlignment="1">
      <alignment horizontal="center" vertical="center"/>
    </xf>
    <xf numFmtId="0" fontId="12" fillId="0" borderId="0" xfId="17" applyFont="1" applyAlignment="1">
      <alignment vertical="center"/>
    </xf>
    <xf numFmtId="0" fontId="13" fillId="0" borderId="0" xfId="17" applyFont="1" applyAlignment="1">
      <alignment horizontal="left" vertical="center"/>
    </xf>
    <xf numFmtId="0" fontId="14" fillId="0" borderId="0" xfId="17" applyFont="1" applyAlignment="1">
      <alignment vertical="center"/>
    </xf>
    <xf numFmtId="0" fontId="16" fillId="0" borderId="0" xfId="17" applyFont="1" applyAlignment="1">
      <alignment vertical="center"/>
    </xf>
    <xf numFmtId="0" fontId="15" fillId="0" borderId="0" xfId="17" applyFont="1" applyAlignment="1">
      <alignment vertical="center"/>
    </xf>
    <xf numFmtId="0" fontId="17" fillId="0" borderId="0" xfId="17" applyFont="1" applyAlignment="1">
      <alignment vertical="center"/>
    </xf>
    <xf numFmtId="0" fontId="16" fillId="0" borderId="0" xfId="17" applyFont="1" applyAlignment="1">
      <alignment horizontal="center" vertical="center"/>
    </xf>
    <xf numFmtId="0" fontId="15" fillId="0" borderId="0" xfId="17" applyFont="1" applyAlignment="1">
      <alignment horizontal="center" vertical="center"/>
    </xf>
    <xf numFmtId="0" fontId="17" fillId="0" borderId="0" xfId="17" applyFont="1" applyAlignment="1">
      <alignment horizontal="center" vertical="center"/>
    </xf>
    <xf numFmtId="0" fontId="27" fillId="0" borderId="0" xfId="17" applyFont="1" applyAlignment="1">
      <alignment horizontal="center" vertical="center"/>
    </xf>
    <xf numFmtId="0" fontId="18" fillId="0" borderId="0" xfId="17" applyFont="1" applyAlignment="1">
      <alignment horizontal="center" vertical="center"/>
    </xf>
    <xf numFmtId="37" fontId="16" fillId="0" borderId="0" xfId="17" applyNumberFormat="1" applyFont="1" applyAlignment="1">
      <alignment vertical="center"/>
    </xf>
    <xf numFmtId="0" fontId="16" fillId="0" borderId="0" xfId="17" applyFont="1" applyAlignment="1">
      <alignment horizontal="left" vertical="center" indent="2"/>
    </xf>
    <xf numFmtId="164" fontId="16" fillId="0" borderId="0" xfId="1" applyNumberFormat="1" applyFont="1" applyFill="1" applyAlignment="1">
      <alignment horizontal="right" vertical="center"/>
    </xf>
    <xf numFmtId="164" fontId="16" fillId="0" borderId="0" xfId="1" applyNumberFormat="1" applyFont="1" applyFill="1" applyBorder="1" applyAlignment="1">
      <alignment horizontal="right" vertical="center"/>
    </xf>
    <xf numFmtId="164" fontId="16" fillId="0" borderId="7" xfId="1" applyNumberFormat="1" applyFont="1" applyFill="1" applyBorder="1" applyAlignment="1">
      <alignment horizontal="right" vertical="center"/>
    </xf>
    <xf numFmtId="165" fontId="16" fillId="0" borderId="0" xfId="1" applyNumberFormat="1" applyFont="1" applyFill="1" applyAlignment="1">
      <alignment horizontal="center" vertical="center"/>
    </xf>
    <xf numFmtId="0" fontId="16" fillId="0" borderId="0" xfId="17" applyFont="1" applyAlignment="1">
      <alignment horizontal="left" vertical="center" indent="4"/>
    </xf>
    <xf numFmtId="164" fontId="16" fillId="0" borderId="0" xfId="1" applyNumberFormat="1" applyFont="1" applyFill="1" applyAlignment="1">
      <alignment vertical="center"/>
    </xf>
    <xf numFmtId="164" fontId="16" fillId="0" borderId="0" xfId="1" applyNumberFormat="1" applyFont="1" applyFill="1" applyBorder="1" applyAlignment="1">
      <alignment vertical="center"/>
    </xf>
    <xf numFmtId="0" fontId="17" fillId="0" borderId="0" xfId="22" applyFont="1" applyAlignment="1">
      <alignment horizontal="center" vertical="center"/>
    </xf>
    <xf numFmtId="164" fontId="16" fillId="0" borderId="0" xfId="17" applyNumberFormat="1" applyFont="1" applyAlignment="1">
      <alignment vertical="center"/>
    </xf>
    <xf numFmtId="164" fontId="16" fillId="0" borderId="0" xfId="1" applyNumberFormat="1" applyFont="1" applyFill="1" applyAlignment="1">
      <alignment horizontal="center" vertical="center"/>
    </xf>
    <xf numFmtId="0" fontId="16" fillId="0" borderId="0" xfId="22" applyFont="1" applyAlignment="1">
      <alignment horizontal="center" vertical="center"/>
    </xf>
    <xf numFmtId="37" fontId="16" fillId="0" borderId="0" xfId="17" applyNumberFormat="1" applyFont="1" applyAlignment="1">
      <alignment horizontal="right" vertical="center"/>
    </xf>
    <xf numFmtId="167" fontId="16" fillId="0" borderId="6" xfId="17" applyNumberFormat="1" applyFont="1" applyBorder="1" applyAlignment="1">
      <alignment horizontal="right" vertical="center"/>
    </xf>
    <xf numFmtId="164" fontId="16" fillId="0" borderId="6" xfId="1" applyNumberFormat="1" applyFont="1" applyFill="1" applyBorder="1" applyAlignment="1">
      <alignment vertical="center"/>
    </xf>
    <xf numFmtId="164" fontId="16" fillId="0" borderId="8" xfId="1" applyNumberFormat="1" applyFont="1" applyFill="1" applyBorder="1" applyAlignment="1">
      <alignment vertical="center"/>
    </xf>
    <xf numFmtId="0" fontId="16" fillId="0" borderId="0" xfId="17" applyFont="1" applyAlignment="1">
      <alignment horizontal="left" vertical="top"/>
    </xf>
    <xf numFmtId="0" fontId="17" fillId="0" borderId="0" xfId="17" applyFont="1" applyAlignment="1">
      <alignment horizontal="center" vertical="top"/>
    </xf>
    <xf numFmtId="0" fontId="16" fillId="0" borderId="0" xfId="17" applyFont="1" applyAlignment="1">
      <alignment horizontal="center" vertical="top"/>
    </xf>
    <xf numFmtId="164" fontId="16" fillId="0" borderId="0" xfId="1" applyNumberFormat="1" applyFont="1" applyFill="1" applyAlignment="1">
      <alignment horizontal="right" vertical="top"/>
    </xf>
    <xf numFmtId="0" fontId="16" fillId="0" borderId="0" xfId="17" applyFont="1" applyAlignment="1">
      <alignment vertical="top"/>
    </xf>
    <xf numFmtId="0" fontId="16" fillId="0" borderId="0" xfId="17" applyFont="1" applyAlignment="1">
      <alignment horizontal="left"/>
    </xf>
    <xf numFmtId="0" fontId="16" fillId="0" borderId="0" xfId="22" applyFont="1" applyAlignment="1">
      <alignment vertical="top"/>
    </xf>
    <xf numFmtId="0" fontId="15" fillId="0" borderId="0" xfId="17" applyFont="1" applyAlignment="1">
      <alignment vertical="top"/>
    </xf>
    <xf numFmtId="0" fontId="2" fillId="0" borderId="0" xfId="36" applyFont="1" applyAlignment="1">
      <alignment horizontal="right" vertical="center"/>
    </xf>
    <xf numFmtId="0" fontId="2" fillId="0" borderId="0" xfId="36" applyFont="1" applyAlignment="1">
      <alignment horizontal="centerContinuous" vertical="center"/>
    </xf>
    <xf numFmtId="0" fontId="2" fillId="0" borderId="0" xfId="36" applyFont="1" applyAlignment="1">
      <alignment vertical="center"/>
    </xf>
    <xf numFmtId="0" fontId="28" fillId="0" borderId="0" xfId="0" applyFont="1" applyAlignment="1">
      <alignment vertical="center"/>
    </xf>
    <xf numFmtId="0" fontId="27" fillId="0" borderId="0" xfId="0" applyFont="1" applyAlignment="1">
      <alignment vertical="center"/>
    </xf>
    <xf numFmtId="0" fontId="29" fillId="0" borderId="0" xfId="0" applyFont="1" applyAlignment="1">
      <alignment vertical="center"/>
    </xf>
    <xf numFmtId="0" fontId="27" fillId="0" borderId="0" xfId="0" applyFont="1" applyAlignment="1">
      <alignment horizontal="center" vertical="center"/>
    </xf>
    <xf numFmtId="37" fontId="27" fillId="0" borderId="0" xfId="0" applyNumberFormat="1" applyFont="1" applyAlignment="1">
      <alignment vertical="center"/>
    </xf>
    <xf numFmtId="0" fontId="27" fillId="0" borderId="0" xfId="17" applyFont="1" applyAlignment="1">
      <alignment vertical="top"/>
    </xf>
    <xf numFmtId="41" fontId="27" fillId="0" borderId="0" xfId="1" applyNumberFormat="1" applyFont="1" applyFill="1" applyBorder="1" applyAlignment="1">
      <alignment vertical="center"/>
    </xf>
    <xf numFmtId="41" fontId="27" fillId="0" borderId="0" xfId="1" applyNumberFormat="1" applyFont="1" applyFill="1" applyAlignment="1">
      <alignment vertical="center"/>
    </xf>
    <xf numFmtId="164" fontId="27" fillId="0" borderId="0" xfId="1" applyNumberFormat="1" applyFont="1" applyFill="1" applyAlignment="1">
      <alignment vertical="center"/>
    </xf>
    <xf numFmtId="0" fontId="27" fillId="0" borderId="0" xfId="0" applyFont="1" applyAlignment="1">
      <alignment vertical="top"/>
    </xf>
    <xf numFmtId="165" fontId="27" fillId="0" borderId="0" xfId="1" applyNumberFormat="1" applyFont="1" applyFill="1" applyAlignment="1">
      <alignment horizontal="center" vertical="center"/>
    </xf>
    <xf numFmtId="0" fontId="29" fillId="0" borderId="0" xfId="0" applyFont="1" applyAlignment="1">
      <alignment vertical="top"/>
    </xf>
    <xf numFmtId="0" fontId="29" fillId="0" borderId="0" xfId="0" applyFont="1" applyAlignment="1">
      <alignment horizontal="left" vertical="center" indent="4"/>
    </xf>
    <xf numFmtId="41" fontId="27" fillId="0" borderId="0" xfId="1" applyNumberFormat="1" applyFont="1" applyFill="1" applyBorder="1" applyAlignment="1">
      <alignment horizontal="right" vertical="center"/>
    </xf>
    <xf numFmtId="41" fontId="27" fillId="0" borderId="0" xfId="1" applyNumberFormat="1" applyFont="1" applyFill="1" applyAlignment="1">
      <alignment horizontal="right" vertical="center"/>
    </xf>
    <xf numFmtId="41" fontId="27" fillId="0" borderId="0" xfId="1" applyNumberFormat="1" applyFont="1" applyFill="1" applyAlignment="1">
      <alignment horizontal="center" vertical="center"/>
    </xf>
    <xf numFmtId="41" fontId="27" fillId="0" borderId="6" xfId="1" applyNumberFormat="1" applyFont="1" applyFill="1" applyBorder="1" applyAlignment="1">
      <alignment vertical="center"/>
    </xf>
    <xf numFmtId="0" fontId="29" fillId="0" borderId="0" xfId="17" applyFont="1" applyAlignment="1">
      <alignment vertical="center"/>
    </xf>
    <xf numFmtId="0" fontId="27" fillId="0" borderId="0" xfId="17" applyFont="1" applyAlignment="1">
      <alignment vertical="center"/>
    </xf>
    <xf numFmtId="41" fontId="27" fillId="0" borderId="6" xfId="1" applyNumberFormat="1" applyFont="1" applyFill="1" applyBorder="1" applyAlignment="1">
      <alignment horizontal="right" vertical="center"/>
    </xf>
    <xf numFmtId="164" fontId="27" fillId="0" borderId="0" xfId="1" applyNumberFormat="1" applyFont="1" applyFill="1" applyBorder="1" applyAlignment="1">
      <alignment horizontal="right" vertical="center"/>
    </xf>
    <xf numFmtId="164" fontId="27" fillId="0" borderId="0" xfId="0" applyNumberFormat="1" applyFont="1" applyAlignment="1">
      <alignment vertical="center"/>
    </xf>
    <xf numFmtId="0" fontId="29" fillId="0" borderId="0" xfId="0" applyFont="1" applyAlignment="1">
      <alignment horizontal="left" vertical="center" wrapText="1"/>
    </xf>
    <xf numFmtId="41" fontId="27" fillId="0" borderId="1" xfId="1" applyNumberFormat="1" applyFont="1" applyFill="1" applyBorder="1" applyAlignment="1">
      <alignment horizontal="right" vertical="center"/>
    </xf>
    <xf numFmtId="0" fontId="29" fillId="0" borderId="0" xfId="0" applyFont="1" applyAlignment="1">
      <alignment vertical="center" wrapText="1"/>
    </xf>
    <xf numFmtId="41" fontId="29" fillId="0" borderId="0" xfId="1" applyNumberFormat="1" applyFont="1" applyFill="1" applyBorder="1" applyAlignment="1">
      <alignment horizontal="center" vertical="center"/>
    </xf>
    <xf numFmtId="41" fontId="30" fillId="0" borderId="0" xfId="1" applyNumberFormat="1" applyFont="1" applyFill="1" applyBorder="1" applyAlignment="1">
      <alignment vertical="center"/>
    </xf>
    <xf numFmtId="0" fontId="27" fillId="0" borderId="0" xfId="0" applyFont="1" applyAlignment="1">
      <alignment horizontal="left" vertical="center" indent="2"/>
    </xf>
    <xf numFmtId="41" fontId="30" fillId="0" borderId="0" xfId="1" applyNumberFormat="1" applyFont="1" applyFill="1" applyBorder="1" applyAlignment="1">
      <alignment horizontal="right" vertical="center"/>
    </xf>
    <xf numFmtId="41" fontId="27" fillId="0" borderId="0" xfId="0" applyNumberFormat="1" applyFont="1" applyAlignment="1">
      <alignment vertical="center"/>
    </xf>
    <xf numFmtId="41" fontId="30" fillId="0" borderId="0" xfId="0" applyNumberFormat="1" applyFont="1" applyAlignment="1">
      <alignment vertical="center"/>
    </xf>
    <xf numFmtId="0" fontId="31" fillId="0" borderId="0" xfId="0" applyFont="1" applyAlignment="1">
      <alignment horizontal="center" vertical="center"/>
    </xf>
    <xf numFmtId="0" fontId="31" fillId="0" borderId="0" xfId="0" applyFont="1" applyAlignment="1">
      <alignment vertical="center"/>
    </xf>
    <xf numFmtId="0" fontId="31" fillId="0" borderId="0" xfId="17" applyFont="1" applyAlignment="1">
      <alignment horizontal="center" vertical="center"/>
    </xf>
    <xf numFmtId="0" fontId="31" fillId="0" borderId="0" xfId="0" applyFont="1" applyAlignment="1">
      <alignment horizontal="left" vertical="center" indent="2"/>
    </xf>
    <xf numFmtId="0" fontId="31" fillId="0" borderId="0" xfId="0" applyFont="1" applyAlignment="1">
      <alignment horizontal="left" vertical="center" indent="4"/>
    </xf>
    <xf numFmtId="0" fontId="32" fillId="0" borderId="0" xfId="0" applyFont="1" applyAlignment="1">
      <alignment horizontal="center" vertical="center"/>
    </xf>
    <xf numFmtId="0" fontId="32" fillId="0" borderId="0" xfId="0" applyFont="1" applyAlignment="1">
      <alignment vertical="center"/>
    </xf>
    <xf numFmtId="0" fontId="33" fillId="0" borderId="0" xfId="0" applyFont="1" applyAlignment="1">
      <alignment vertical="center"/>
    </xf>
    <xf numFmtId="0" fontId="34" fillId="0" borderId="0" xfId="0" applyFont="1" applyAlignment="1">
      <alignment vertical="center"/>
    </xf>
    <xf numFmtId="41" fontId="29" fillId="0" borderId="7" xfId="1" applyNumberFormat="1" applyFont="1" applyFill="1" applyBorder="1" applyAlignment="1">
      <alignment horizontal="right" vertical="center"/>
    </xf>
    <xf numFmtId="41" fontId="29" fillId="0" borderId="0" xfId="1" applyNumberFormat="1" applyFont="1" applyFill="1" applyBorder="1" applyAlignment="1">
      <alignment vertical="center"/>
    </xf>
    <xf numFmtId="41" fontId="29" fillId="0" borderId="0" xfId="1" applyNumberFormat="1" applyFont="1" applyFill="1" applyAlignment="1">
      <alignment vertical="center"/>
    </xf>
    <xf numFmtId="41" fontId="29" fillId="0" borderId="0" xfId="1" applyNumberFormat="1" applyFont="1" applyFill="1" applyBorder="1" applyAlignment="1">
      <alignment horizontal="right" vertical="center"/>
    </xf>
    <xf numFmtId="41" fontId="29" fillId="0" borderId="0" xfId="1" applyNumberFormat="1" applyFont="1" applyFill="1" applyAlignment="1">
      <alignment horizontal="right" vertical="center"/>
    </xf>
    <xf numFmtId="41" fontId="29" fillId="0" borderId="6" xfId="1" applyNumberFormat="1" applyFont="1" applyFill="1" applyBorder="1" applyAlignment="1">
      <alignment horizontal="right" vertical="center"/>
    </xf>
    <xf numFmtId="0" fontId="27" fillId="0" borderId="0" xfId="17" applyFont="1" applyAlignment="1">
      <alignment horizontal="left" vertical="top"/>
    </xf>
    <xf numFmtId="41" fontId="29" fillId="0" borderId="1" xfId="1" applyNumberFormat="1" applyFont="1" applyFill="1" applyBorder="1" applyAlignment="1">
      <alignment horizontal="right" vertical="center"/>
    </xf>
    <xf numFmtId="41" fontId="29" fillId="0" borderId="2" xfId="1" applyNumberFormat="1" applyFont="1" applyFill="1" applyBorder="1" applyAlignment="1">
      <alignment horizontal="right" vertical="center"/>
    </xf>
    <xf numFmtId="38" fontId="1" fillId="0" borderId="0" xfId="22" applyNumberFormat="1" applyFont="1" applyAlignment="1">
      <alignment horizontal="center" vertical="center"/>
    </xf>
    <xf numFmtId="0" fontId="1" fillId="0" borderId="0" xfId="0" applyFont="1" applyAlignment="1">
      <alignment horizontal="center" vertical="center"/>
    </xf>
    <xf numFmtId="0" fontId="19" fillId="0" borderId="0" xfId="22" applyFont="1" applyAlignment="1">
      <alignment vertical="center"/>
    </xf>
    <xf numFmtId="0" fontId="12" fillId="0" borderId="0" xfId="22" applyFont="1" applyAlignment="1">
      <alignment vertical="center"/>
    </xf>
    <xf numFmtId="0" fontId="12" fillId="0" borderId="0" xfId="22" applyFont="1" applyAlignment="1">
      <alignment horizontal="center" vertical="center"/>
    </xf>
    <xf numFmtId="41" fontId="12" fillId="0" borderId="0" xfId="1" applyNumberFormat="1" applyFont="1" applyFill="1" applyBorder="1" applyAlignment="1">
      <alignment horizontal="center" vertical="center"/>
    </xf>
    <xf numFmtId="41" fontId="2" fillId="0" borderId="2" xfId="1" applyNumberFormat="1" applyFont="1" applyFill="1" applyBorder="1" applyAlignment="1">
      <alignment horizontal="center" vertical="center"/>
    </xf>
    <xf numFmtId="41" fontId="2" fillId="0" borderId="0" xfId="1" applyNumberFormat="1" applyFont="1" applyFill="1" applyBorder="1" applyAlignment="1">
      <alignment horizontal="center" vertical="center"/>
    </xf>
    <xf numFmtId="41" fontId="2" fillId="0" borderId="0" xfId="1" applyNumberFormat="1" applyFont="1" applyFill="1" applyBorder="1" applyAlignment="1">
      <alignment horizontal="right" vertical="center"/>
    </xf>
    <xf numFmtId="164" fontId="2" fillId="0" borderId="0" xfId="1" applyNumberFormat="1" applyFont="1" applyFill="1" applyAlignment="1">
      <alignment vertical="center"/>
    </xf>
    <xf numFmtId="0" fontId="14" fillId="0" borderId="0" xfId="22" applyFont="1" applyAlignment="1">
      <alignment vertical="center"/>
    </xf>
    <xf numFmtId="0" fontId="16" fillId="0" borderId="0" xfId="0" applyFont="1" applyAlignment="1">
      <alignment vertical="center"/>
    </xf>
    <xf numFmtId="0" fontId="15" fillId="0" borderId="0" xfId="0" applyFont="1" applyAlignment="1">
      <alignment horizontal="right" vertical="center"/>
    </xf>
    <xf numFmtId="0" fontId="15"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centerContinuous" vertical="center"/>
    </xf>
    <xf numFmtId="0" fontId="20" fillId="0" borderId="0" xfId="0" applyFont="1" applyAlignment="1">
      <alignment horizontal="center" vertical="center"/>
    </xf>
    <xf numFmtId="0" fontId="15" fillId="0" borderId="0" xfId="22" applyFont="1" applyAlignment="1">
      <alignment vertical="center"/>
    </xf>
    <xf numFmtId="0" fontId="16" fillId="0" borderId="0" xfId="22" applyFont="1" applyAlignment="1">
      <alignment vertical="center"/>
    </xf>
    <xf numFmtId="41" fontId="16" fillId="0" borderId="0" xfId="1" applyNumberFormat="1" applyFont="1" applyFill="1" applyAlignment="1">
      <alignment vertical="center"/>
    </xf>
    <xf numFmtId="38" fontId="16" fillId="0" borderId="0" xfId="0" applyNumberFormat="1" applyFont="1" applyAlignment="1">
      <alignment vertical="center"/>
    </xf>
    <xf numFmtId="0" fontId="16" fillId="0" borderId="0" xfId="0" applyFont="1" applyAlignment="1">
      <alignment horizontal="left" vertical="center"/>
    </xf>
    <xf numFmtId="0" fontId="14"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horizontal="centerContinuous" vertical="center"/>
    </xf>
    <xf numFmtId="0" fontId="16" fillId="0" borderId="0" xfId="22" applyFont="1" applyAlignment="1">
      <alignment horizontal="center" wrapText="1"/>
    </xf>
    <xf numFmtId="0" fontId="21" fillId="0" borderId="0" xfId="0" applyFont="1" applyAlignment="1">
      <alignment horizontal="center" vertical="center"/>
    </xf>
    <xf numFmtId="38" fontId="16" fillId="0" borderId="0" xfId="0" applyNumberFormat="1" applyFont="1" applyAlignment="1">
      <alignment horizontal="center" vertical="center"/>
    </xf>
    <xf numFmtId="0" fontId="17" fillId="0" borderId="0" xfId="0" applyFont="1" applyAlignment="1">
      <alignment vertical="center"/>
    </xf>
    <xf numFmtId="0" fontId="18" fillId="0" borderId="0" xfId="0" applyFont="1" applyAlignment="1">
      <alignment vertical="center"/>
    </xf>
    <xf numFmtId="0" fontId="17" fillId="0" borderId="0" xfId="0" applyFont="1" applyAlignment="1">
      <alignment horizontal="center" vertical="center"/>
    </xf>
    <xf numFmtId="0" fontId="18" fillId="0" borderId="0" xfId="22" applyFont="1" applyAlignment="1">
      <alignment vertical="center"/>
    </xf>
    <xf numFmtId="41" fontId="17" fillId="0" borderId="0" xfId="1" applyNumberFormat="1" applyFont="1" applyFill="1" applyBorder="1" applyAlignment="1">
      <alignment horizontal="center" vertical="center"/>
    </xf>
    <xf numFmtId="164" fontId="15" fillId="0" borderId="0" xfId="1" applyNumberFormat="1" applyFont="1" applyFill="1" applyAlignment="1">
      <alignment vertical="center"/>
    </xf>
    <xf numFmtId="41" fontId="15" fillId="0" borderId="0" xfId="1" applyNumberFormat="1" applyFont="1" applyFill="1" applyBorder="1" applyAlignment="1">
      <alignment vertical="center"/>
    </xf>
    <xf numFmtId="41" fontId="15" fillId="0" borderId="0" xfId="1" applyNumberFormat="1" applyFont="1" applyFill="1" applyBorder="1" applyAlignment="1">
      <alignment horizontal="center" vertical="center"/>
    </xf>
    <xf numFmtId="41" fontId="15" fillId="0" borderId="0" xfId="1" applyNumberFormat="1" applyFont="1" applyFill="1" applyAlignment="1">
      <alignment vertical="center"/>
    </xf>
    <xf numFmtId="0" fontId="22" fillId="0" borderId="0" xfId="23" applyFont="1"/>
    <xf numFmtId="0" fontId="15" fillId="0" borderId="0" xfId="36" applyFont="1" applyAlignment="1">
      <alignment horizontal="centerContinuous" vertical="center"/>
    </xf>
    <xf numFmtId="0" fontId="15" fillId="0" borderId="0" xfId="36" applyFont="1" applyAlignment="1">
      <alignment horizontal="center" vertical="center"/>
    </xf>
    <xf numFmtId="0" fontId="15" fillId="0" borderId="0" xfId="36" applyFont="1" applyAlignment="1">
      <alignment vertical="center"/>
    </xf>
    <xf numFmtId="0" fontId="15" fillId="0" borderId="0" xfId="36" applyFont="1" applyAlignment="1">
      <alignment horizontal="right" vertical="center"/>
    </xf>
    <xf numFmtId="0" fontId="23" fillId="0" borderId="0" xfId="23" applyFont="1"/>
    <xf numFmtId="168" fontId="16" fillId="0" borderId="0" xfId="36" applyNumberFormat="1" applyFont="1" applyAlignment="1">
      <alignment horizontal="right" vertical="center"/>
    </xf>
    <xf numFmtId="0" fontId="16" fillId="0" borderId="0" xfId="36" applyFont="1" applyAlignment="1">
      <alignment vertical="center"/>
    </xf>
    <xf numFmtId="41" fontId="16" fillId="0" borderId="0" xfId="36" applyNumberFormat="1" applyFont="1" applyAlignment="1">
      <alignment horizontal="right" vertical="center"/>
    </xf>
    <xf numFmtId="41" fontId="16" fillId="0" borderId="0" xfId="4" applyNumberFormat="1" applyFont="1" applyFill="1" applyAlignment="1">
      <alignment vertical="center"/>
    </xf>
    <xf numFmtId="41" fontId="16" fillId="0" borderId="0" xfId="5" applyNumberFormat="1" applyFont="1" applyFill="1" applyAlignment="1">
      <alignment horizontal="right" vertical="center"/>
    </xf>
    <xf numFmtId="165" fontId="16" fillId="0" borderId="0" xfId="36" applyNumberFormat="1" applyFont="1" applyAlignment="1">
      <alignment horizontal="center" vertical="center"/>
    </xf>
    <xf numFmtId="41" fontId="16" fillId="0" borderId="0" xfId="5" applyNumberFormat="1" applyFont="1" applyFill="1" applyBorder="1" applyAlignment="1">
      <alignment horizontal="right" vertical="center"/>
    </xf>
    <xf numFmtId="41" fontId="16" fillId="0" borderId="0" xfId="4" applyNumberFormat="1" applyFont="1" applyFill="1" applyBorder="1" applyAlignment="1">
      <alignment vertical="center"/>
    </xf>
    <xf numFmtId="41" fontId="16" fillId="0" borderId="6" xfId="1" applyNumberFormat="1" applyFont="1" applyFill="1" applyBorder="1" applyAlignment="1">
      <alignment vertical="center"/>
    </xf>
    <xf numFmtId="41" fontId="16" fillId="0" borderId="6" xfId="4" applyNumberFormat="1" applyFont="1" applyFill="1" applyBorder="1" applyAlignment="1">
      <alignment vertical="center"/>
    </xf>
    <xf numFmtId="41" fontId="16" fillId="0" borderId="6" xfId="36" applyNumberFormat="1" applyFont="1" applyBorder="1" applyAlignment="1">
      <alignment horizontal="right" vertical="center"/>
    </xf>
    <xf numFmtId="0" fontId="16" fillId="0" borderId="0" xfId="36" applyFont="1" applyAlignment="1">
      <alignment horizontal="left" vertical="center" indent="4"/>
    </xf>
    <xf numFmtId="0" fontId="16" fillId="0" borderId="0" xfId="36" applyFont="1" applyAlignment="1">
      <alignment horizontal="left" vertical="center"/>
    </xf>
    <xf numFmtId="169" fontId="16" fillId="0" borderId="0" xfId="5" applyNumberFormat="1" applyFont="1" applyFill="1" applyBorder="1" applyAlignment="1">
      <alignment vertical="center"/>
    </xf>
    <xf numFmtId="169" fontId="16" fillId="0" borderId="0" xfId="36" applyNumberFormat="1" applyFont="1" applyAlignment="1">
      <alignment vertical="center"/>
    </xf>
    <xf numFmtId="37" fontId="16" fillId="0" borderId="0" xfId="36" applyNumberFormat="1" applyFont="1" applyAlignment="1">
      <alignment vertical="center"/>
    </xf>
    <xf numFmtId="0" fontId="16" fillId="0" borderId="0" xfId="23" applyFont="1"/>
    <xf numFmtId="164" fontId="16" fillId="0" borderId="0" xfId="36" applyNumberFormat="1" applyFont="1" applyAlignment="1">
      <alignment horizontal="right" vertical="center"/>
    </xf>
    <xf numFmtId="41" fontId="16" fillId="0" borderId="0" xfId="19" applyNumberFormat="1" applyFont="1" applyAlignment="1">
      <alignment vertical="center"/>
    </xf>
    <xf numFmtId="0" fontId="18" fillId="0" borderId="0" xfId="36" applyFont="1" applyAlignment="1">
      <alignment horizontal="center" vertical="center"/>
    </xf>
    <xf numFmtId="0" fontId="17" fillId="0" borderId="0" xfId="36" applyFont="1" applyAlignment="1">
      <alignment horizontal="center" vertical="center"/>
    </xf>
    <xf numFmtId="0" fontId="17" fillId="0" borderId="0" xfId="28" applyFont="1" applyAlignment="1">
      <alignment horizontal="center" vertical="center"/>
    </xf>
    <xf numFmtId="0" fontId="12" fillId="0" borderId="0" xfId="36" applyFont="1" applyAlignment="1">
      <alignment horizontal="center" vertical="center"/>
    </xf>
    <xf numFmtId="0" fontId="19" fillId="0" borderId="0" xfId="36" applyFont="1" applyAlignment="1">
      <alignment horizontal="center" vertical="center"/>
    </xf>
    <xf numFmtId="0" fontId="17" fillId="0" borderId="0" xfId="34" applyFont="1" applyAlignment="1">
      <alignment horizontal="center" vertical="center"/>
    </xf>
    <xf numFmtId="0" fontId="16" fillId="0" borderId="0" xfId="36" applyFont="1" applyAlignment="1">
      <alignment vertical="top"/>
    </xf>
    <xf numFmtId="0" fontId="16" fillId="0" borderId="0" xfId="36" applyFont="1" applyAlignment="1">
      <alignment horizontal="left" vertical="top"/>
    </xf>
    <xf numFmtId="49" fontId="16" fillId="0" borderId="0" xfId="36" applyNumberFormat="1" applyFont="1" applyAlignment="1">
      <alignment horizontal="left" vertical="top"/>
    </xf>
    <xf numFmtId="0" fontId="17" fillId="0" borderId="0" xfId="36" applyFont="1" applyAlignment="1">
      <alignment vertical="center"/>
    </xf>
    <xf numFmtId="41" fontId="15" fillId="0" borderId="7" xfId="36" applyNumberFormat="1" applyFont="1" applyBorder="1" applyAlignment="1">
      <alignment horizontal="right" vertical="center"/>
    </xf>
    <xf numFmtId="41" fontId="15" fillId="0" borderId="0" xfId="36" applyNumberFormat="1" applyFont="1" applyAlignment="1">
      <alignment horizontal="right" vertical="center"/>
    </xf>
    <xf numFmtId="0" fontId="16" fillId="0" borderId="0" xfId="28" applyFont="1" applyAlignment="1">
      <alignment vertical="top"/>
    </xf>
    <xf numFmtId="0" fontId="18" fillId="0" borderId="0" xfId="36" applyFont="1" applyAlignment="1">
      <alignment vertical="center"/>
    </xf>
    <xf numFmtId="41" fontId="15" fillId="0" borderId="2" xfId="36" applyNumberFormat="1" applyFont="1" applyBorder="1" applyAlignment="1">
      <alignment horizontal="right" vertical="center"/>
    </xf>
    <xf numFmtId="41" fontId="15" fillId="0" borderId="0" xfId="5" applyNumberFormat="1" applyFont="1" applyFill="1" applyAlignment="1">
      <alignment horizontal="right" vertical="center"/>
    </xf>
    <xf numFmtId="41" fontId="15" fillId="0" borderId="1" xfId="4" applyNumberFormat="1" applyFont="1" applyFill="1" applyBorder="1" applyAlignment="1">
      <alignment vertical="center"/>
    </xf>
    <xf numFmtId="41" fontId="15" fillId="0" borderId="7" xfId="4" applyNumberFormat="1" applyFont="1" applyFill="1" applyBorder="1" applyAlignment="1">
      <alignment vertical="center"/>
    </xf>
    <xf numFmtId="164" fontId="15" fillId="0" borderId="0" xfId="36" applyNumberFormat="1" applyFont="1" applyAlignment="1">
      <alignment horizontal="right" vertical="center"/>
    </xf>
    <xf numFmtId="164" fontId="15" fillId="0" borderId="7" xfId="36" applyNumberFormat="1" applyFont="1" applyBorder="1" applyAlignment="1">
      <alignment horizontal="right" vertical="center"/>
    </xf>
    <xf numFmtId="0" fontId="18" fillId="0" borderId="0" xfId="17" applyFont="1" applyAlignment="1">
      <alignment vertical="center"/>
    </xf>
    <xf numFmtId="164" fontId="15" fillId="0" borderId="7" xfId="1" applyNumberFormat="1" applyFont="1" applyFill="1" applyBorder="1" applyAlignment="1">
      <alignment horizontal="right" vertical="center"/>
    </xf>
    <xf numFmtId="164" fontId="15" fillId="0" borderId="0" xfId="1" applyNumberFormat="1" applyFont="1" applyFill="1" applyAlignment="1">
      <alignment horizontal="right" vertical="center"/>
    </xf>
    <xf numFmtId="164" fontId="15" fillId="0" borderId="7" xfId="1" applyNumberFormat="1" applyFont="1" applyFill="1" applyBorder="1" applyAlignment="1">
      <alignment vertical="center"/>
    </xf>
    <xf numFmtId="164" fontId="15" fillId="0" borderId="0" xfId="1" applyNumberFormat="1" applyFont="1" applyFill="1" applyBorder="1" applyAlignment="1">
      <alignment vertical="center"/>
    </xf>
    <xf numFmtId="164" fontId="15" fillId="0" borderId="8" xfId="1" applyNumberFormat="1" applyFont="1" applyFill="1" applyBorder="1" applyAlignment="1">
      <alignment vertical="center"/>
    </xf>
    <xf numFmtId="164" fontId="15" fillId="0" borderId="7" xfId="1" applyNumberFormat="1" applyFont="1" applyFill="1" applyBorder="1" applyAlignment="1">
      <alignment horizontal="center" vertical="center"/>
    </xf>
    <xf numFmtId="164" fontId="15" fillId="0" borderId="0" xfId="1" applyNumberFormat="1" applyFont="1" applyFill="1" applyBorder="1" applyAlignment="1">
      <alignment horizontal="center" vertical="center"/>
    </xf>
    <xf numFmtId="164" fontId="15" fillId="0" borderId="6" xfId="1" applyNumberFormat="1" applyFont="1" applyFill="1" applyBorder="1" applyAlignment="1">
      <alignment horizontal="center" vertical="center"/>
    </xf>
    <xf numFmtId="166" fontId="27" fillId="0" borderId="0" xfId="1" applyNumberFormat="1" applyFont="1" applyFill="1" applyAlignment="1">
      <alignment horizontal="center" vertical="center"/>
    </xf>
    <xf numFmtId="166" fontId="1" fillId="0" borderId="0" xfId="1" applyNumberFormat="1" applyFont="1" applyFill="1" applyBorder="1" applyAlignment="1">
      <alignment horizontal="center" vertical="center"/>
    </xf>
    <xf numFmtId="166" fontId="16" fillId="0" borderId="0" xfId="6" applyNumberFormat="1" applyFont="1" applyFill="1" applyAlignment="1">
      <alignment horizontal="center" vertical="center"/>
    </xf>
    <xf numFmtId="166" fontId="1" fillId="0" borderId="0" xfId="1" applyNumberFormat="1" applyFont="1" applyFill="1" applyBorder="1" applyAlignment="1">
      <alignment horizontal="right" vertical="center"/>
    </xf>
    <xf numFmtId="41" fontId="29" fillId="0" borderId="8" xfId="1" applyNumberFormat="1" applyFont="1" applyFill="1" applyBorder="1" applyAlignment="1">
      <alignment horizontal="right" vertical="center"/>
    </xf>
    <xf numFmtId="41" fontId="35" fillId="0" borderId="0" xfId="1" applyNumberFormat="1" applyFont="1" applyFill="1" applyBorder="1" applyAlignment="1">
      <alignment vertical="center"/>
    </xf>
    <xf numFmtId="41" fontId="35" fillId="0" borderId="0" xfId="1" applyNumberFormat="1" applyFont="1" applyFill="1" applyBorder="1" applyAlignment="1">
      <alignment horizontal="right" vertical="center"/>
    </xf>
    <xf numFmtId="167" fontId="1" fillId="0" borderId="0" xfId="1" applyNumberFormat="1" applyFont="1" applyFill="1" applyBorder="1" applyAlignment="1">
      <alignment horizontal="center" vertical="center"/>
    </xf>
    <xf numFmtId="0" fontId="16" fillId="0" borderId="0" xfId="17" applyFont="1" applyAlignment="1">
      <alignment horizontal="left" vertical="center"/>
    </xf>
    <xf numFmtId="0" fontId="16" fillId="0" borderId="0" xfId="17" applyFont="1" applyAlignment="1">
      <alignment horizontal="left" vertical="center" indent="1"/>
    </xf>
    <xf numFmtId="0" fontId="17" fillId="0" borderId="0" xfId="17" applyFont="1" applyAlignment="1">
      <alignment horizontal="left" vertical="center" indent="2"/>
    </xf>
    <xf numFmtId="0" fontId="15" fillId="0" borderId="0" xfId="0" applyFont="1" applyAlignment="1">
      <alignment horizontal="left"/>
    </xf>
    <xf numFmtId="0" fontId="32" fillId="0" borderId="0" xfId="17" applyFont="1" applyAlignment="1">
      <alignment horizontal="left" vertical="center"/>
    </xf>
    <xf numFmtId="0" fontId="18" fillId="0" borderId="0" xfId="0" applyFont="1" applyAlignment="1">
      <alignment horizontal="left"/>
    </xf>
    <xf numFmtId="0" fontId="29" fillId="0" borderId="0" xfId="17" applyFont="1"/>
    <xf numFmtId="0" fontId="1" fillId="0" borderId="0" xfId="0" applyFont="1" applyAlignment="1">
      <alignment horizontal="center"/>
    </xf>
    <xf numFmtId="0" fontId="1" fillId="0" borderId="0" xfId="0" applyFont="1"/>
    <xf numFmtId="2" fontId="1" fillId="0" borderId="0" xfId="0" applyNumberFormat="1" applyFont="1" applyAlignment="1">
      <alignment horizontal="center" wrapText="1"/>
    </xf>
    <xf numFmtId="0" fontId="16" fillId="0" borderId="0" xfId="36" applyFont="1" applyAlignment="1">
      <alignment horizontal="left" vertical="center" indent="1"/>
    </xf>
    <xf numFmtId="0" fontId="31" fillId="0" borderId="0" xfId="0" applyFont="1" applyAlignment="1">
      <alignment horizontal="center" vertical="center"/>
    </xf>
    <xf numFmtId="0" fontId="16" fillId="0" borderId="0" xfId="17" applyFont="1" applyFill="1" applyAlignment="1">
      <alignment vertical="top"/>
    </xf>
    <xf numFmtId="0" fontId="27" fillId="0" borderId="0" xfId="17" applyFont="1" applyFill="1" applyAlignment="1">
      <alignment vertical="top"/>
    </xf>
    <xf numFmtId="0" fontId="1" fillId="0" borderId="0" xfId="22" applyFont="1" applyFill="1" applyAlignment="1">
      <alignment vertical="center"/>
    </xf>
    <xf numFmtId="38" fontId="1" fillId="0" borderId="0" xfId="22" applyNumberFormat="1" applyFont="1" applyFill="1" applyAlignment="1">
      <alignment horizontal="center" vertical="center"/>
    </xf>
    <xf numFmtId="0" fontId="1" fillId="0" borderId="0" xfId="22" applyFont="1" applyFill="1" applyAlignment="1">
      <alignment horizontal="center" vertical="center"/>
    </xf>
    <xf numFmtId="0" fontId="16" fillId="0" borderId="0" xfId="22" applyFont="1" applyFill="1" applyAlignment="1">
      <alignment horizontal="center" vertical="center"/>
    </xf>
    <xf numFmtId="38" fontId="16" fillId="0" borderId="0" xfId="22" applyNumberFormat="1" applyFont="1" applyFill="1" applyAlignment="1">
      <alignment horizontal="center" vertical="center"/>
    </xf>
    <xf numFmtId="0" fontId="16" fillId="0" borderId="0" xfId="36" applyFont="1" applyFill="1" applyAlignment="1">
      <alignment vertical="top"/>
    </xf>
    <xf numFmtId="0" fontId="17" fillId="0" borderId="0" xfId="36" applyFont="1" applyFill="1" applyAlignment="1">
      <alignment horizontal="center" vertical="center"/>
    </xf>
    <xf numFmtId="41" fontId="16" fillId="0" borderId="0" xfId="36" applyNumberFormat="1" applyFont="1" applyFill="1" applyAlignment="1">
      <alignment horizontal="right" vertical="center"/>
    </xf>
    <xf numFmtId="0" fontId="23" fillId="0" borderId="0" xfId="23" applyFont="1" applyFill="1"/>
    <xf numFmtId="175" fontId="17" fillId="0" borderId="0" xfId="38" applyNumberFormat="1" applyFont="1" applyAlignment="1">
      <alignment horizontal="center" vertical="center"/>
    </xf>
    <xf numFmtId="43" fontId="17" fillId="0" borderId="0" xfId="1" applyFont="1" applyAlignment="1">
      <alignment horizontal="center" vertical="center"/>
    </xf>
    <xf numFmtId="41" fontId="29" fillId="0" borderId="10" xfId="1" applyNumberFormat="1" applyFont="1" applyFill="1" applyBorder="1" applyAlignment="1">
      <alignment horizontal="right" vertical="center"/>
    </xf>
    <xf numFmtId="165" fontId="27" fillId="0" borderId="0" xfId="1" applyNumberFormat="1" applyFont="1" applyFill="1" applyBorder="1" applyAlignment="1">
      <alignment horizontal="center" vertical="center"/>
    </xf>
    <xf numFmtId="41" fontId="27" fillId="0" borderId="0" xfId="1" applyNumberFormat="1" applyFont="1" applyFill="1" applyBorder="1" applyAlignment="1">
      <alignment horizontal="center" vertical="center"/>
    </xf>
    <xf numFmtId="167" fontId="2" fillId="0" borderId="7" xfId="1" applyNumberFormat="1" applyFont="1" applyFill="1" applyBorder="1" applyAlignment="1">
      <alignment horizontal="center" vertical="center"/>
    </xf>
    <xf numFmtId="166" fontId="2" fillId="0" borderId="0" xfId="1" applyNumberFormat="1" applyFont="1" applyFill="1" applyBorder="1" applyAlignment="1">
      <alignment horizontal="right" vertical="center"/>
    </xf>
    <xf numFmtId="41" fontId="2" fillId="0" borderId="0" xfId="1" applyNumberFormat="1" applyFont="1" applyFill="1" applyBorder="1" applyAlignment="1">
      <alignment vertical="center"/>
    </xf>
    <xf numFmtId="0" fontId="1" fillId="0" borderId="0" xfId="39" applyFont="1" applyFill="1" applyAlignment="1">
      <alignment horizontal="center"/>
    </xf>
    <xf numFmtId="0" fontId="18" fillId="0" borderId="0" xfId="0" applyFont="1" applyFill="1" applyAlignment="1">
      <alignment vertical="center"/>
    </xf>
    <xf numFmtId="0" fontId="15" fillId="0" borderId="0" xfId="0" applyFont="1" applyFill="1" applyAlignment="1">
      <alignment vertical="center"/>
    </xf>
    <xf numFmtId="167" fontId="29" fillId="0" borderId="7" xfId="1" applyNumberFormat="1" applyFont="1" applyFill="1" applyBorder="1" applyAlignment="1">
      <alignment horizontal="center" vertical="center"/>
    </xf>
    <xf numFmtId="167" fontId="29" fillId="0" borderId="0" xfId="1" applyNumberFormat="1" applyFont="1" applyFill="1" applyBorder="1" applyAlignment="1">
      <alignment horizontal="center" vertical="center"/>
    </xf>
    <xf numFmtId="167" fontId="29" fillId="0" borderId="6" xfId="1" applyNumberFormat="1" applyFont="1" applyFill="1" applyBorder="1" applyAlignment="1">
      <alignment horizontal="center" vertical="center"/>
    </xf>
    <xf numFmtId="167" fontId="29" fillId="0" borderId="2" xfId="1" applyNumberFormat="1" applyFont="1" applyFill="1" applyBorder="1" applyAlignment="1">
      <alignment horizontal="center" vertical="center"/>
    </xf>
    <xf numFmtId="167" fontId="27" fillId="0" borderId="0" xfId="1" applyNumberFormat="1" applyFont="1" applyFill="1" applyBorder="1" applyAlignment="1">
      <alignment horizontal="right" vertical="center"/>
    </xf>
    <xf numFmtId="167" fontId="27" fillId="0" borderId="0" xfId="1" applyNumberFormat="1" applyFont="1" applyFill="1" applyBorder="1" applyAlignment="1">
      <alignment horizontal="center" vertical="center"/>
    </xf>
    <xf numFmtId="164" fontId="15" fillId="0" borderId="0" xfId="0" applyNumberFormat="1" applyFont="1" applyAlignment="1">
      <alignment vertical="center"/>
    </xf>
    <xf numFmtId="164" fontId="15" fillId="0" borderId="2" xfId="1" applyNumberFormat="1" applyFont="1" applyFill="1" applyBorder="1" applyAlignment="1">
      <alignment vertical="center"/>
    </xf>
    <xf numFmtId="164" fontId="16" fillId="0" borderId="0" xfId="0" applyNumberFormat="1" applyFont="1" applyAlignment="1">
      <alignment vertical="center"/>
    </xf>
    <xf numFmtId="164" fontId="16" fillId="0" borderId="0" xfId="0" applyNumberFormat="1" applyFont="1" applyFill="1" applyAlignment="1">
      <alignment vertical="center"/>
    </xf>
    <xf numFmtId="167" fontId="27" fillId="0" borderId="6" xfId="1" applyNumberFormat="1" applyFont="1" applyFill="1" applyBorder="1" applyAlignment="1">
      <alignment horizontal="right" vertical="center"/>
    </xf>
    <xf numFmtId="164" fontId="16" fillId="0" borderId="0" xfId="1" applyNumberFormat="1" applyFont="1" applyFill="1" applyAlignment="1">
      <alignment horizontal="left" vertical="center" indent="1"/>
    </xf>
    <xf numFmtId="43" fontId="27" fillId="0" borderId="0" xfId="1" applyFont="1" applyFill="1" applyAlignment="1">
      <alignment horizontal="center" vertical="center"/>
    </xf>
    <xf numFmtId="43" fontId="27" fillId="0" borderId="0" xfId="1" applyFont="1" applyFill="1" applyAlignment="1"/>
    <xf numFmtId="43" fontId="16" fillId="0" borderId="0" xfId="1" applyFont="1" applyFill="1" applyBorder="1" applyAlignment="1">
      <alignment horizontal="left" vertical="center"/>
    </xf>
    <xf numFmtId="43" fontId="16" fillId="0" borderId="0" xfId="1" applyFont="1" applyFill="1" applyAlignment="1">
      <alignment horizontal="left" vertical="center"/>
    </xf>
    <xf numFmtId="43" fontId="16" fillId="0" borderId="0" xfId="1" applyFont="1" applyFill="1" applyAlignment="1">
      <alignment horizontal="left" vertical="center" indent="1"/>
    </xf>
    <xf numFmtId="43" fontId="29" fillId="0" borderId="6" xfId="1" applyFont="1" applyFill="1" applyBorder="1" applyAlignment="1">
      <alignment horizontal="center" vertical="center"/>
    </xf>
    <xf numFmtId="43" fontId="27" fillId="0" borderId="6" xfId="1" applyFont="1" applyFill="1" applyBorder="1" applyAlignment="1">
      <alignment horizontal="center" vertical="center"/>
    </xf>
    <xf numFmtId="43" fontId="29" fillId="0" borderId="6" xfId="1" applyFont="1" applyFill="1" applyBorder="1" applyAlignment="1">
      <alignment vertical="center"/>
    </xf>
    <xf numFmtId="43" fontId="27" fillId="0" borderId="6" xfId="1" applyFont="1" applyFill="1" applyBorder="1" applyAlignment="1">
      <alignment horizontal="right" vertical="center"/>
    </xf>
    <xf numFmtId="43" fontId="27" fillId="0" borderId="6" xfId="1" applyFont="1" applyFill="1" applyBorder="1" applyAlignment="1">
      <alignment vertical="center"/>
    </xf>
    <xf numFmtId="43" fontId="27" fillId="0" borderId="0" xfId="1" applyFont="1" applyFill="1" applyBorder="1" applyAlignment="1">
      <alignment vertical="center"/>
    </xf>
    <xf numFmtId="0" fontId="31" fillId="0" borderId="0" xfId="0" applyFont="1" applyAlignment="1">
      <alignment horizontal="center" vertical="center"/>
    </xf>
    <xf numFmtId="43" fontId="16" fillId="0" borderId="0" xfId="1" applyFont="1" applyFill="1" applyAlignment="1">
      <alignment vertical="center"/>
    </xf>
    <xf numFmtId="43" fontId="16" fillId="0" borderId="0" xfId="1" applyFont="1" applyFill="1" applyBorder="1" applyAlignment="1">
      <alignment vertical="center"/>
    </xf>
    <xf numFmtId="43" fontId="15" fillId="0" borderId="7" xfId="1" applyFont="1" applyFill="1" applyBorder="1" applyAlignment="1">
      <alignment vertical="center"/>
    </xf>
    <xf numFmtId="43" fontId="1" fillId="0" borderId="0" xfId="1" applyFont="1" applyFill="1" applyBorder="1" applyAlignment="1">
      <alignment horizontal="center" vertical="center"/>
    </xf>
    <xf numFmtId="41" fontId="15" fillId="0" borderId="0" xfId="1" applyNumberFormat="1" applyFont="1" applyFill="1" applyBorder="1" applyAlignment="1">
      <alignment horizontal="right" vertical="center"/>
    </xf>
    <xf numFmtId="38" fontId="1" fillId="0" borderId="0" xfId="22" applyNumberFormat="1" applyFont="1" applyFill="1" applyBorder="1" applyAlignment="1">
      <alignment horizontal="center" vertical="center"/>
    </xf>
    <xf numFmtId="0" fontId="1" fillId="0" borderId="0" xfId="22" applyFont="1" applyFill="1" applyBorder="1" applyAlignment="1">
      <alignment horizontal="center" vertical="center"/>
    </xf>
    <xf numFmtId="38" fontId="16" fillId="0" borderId="0" xfId="0" applyNumberFormat="1" applyFont="1" applyBorder="1" applyAlignment="1">
      <alignment horizontal="center" vertical="center"/>
    </xf>
    <xf numFmtId="0" fontId="16" fillId="0" borderId="0" xfId="22" applyFont="1" applyFill="1" applyBorder="1" applyAlignment="1">
      <alignment horizontal="center" vertical="center"/>
    </xf>
    <xf numFmtId="167" fontId="16" fillId="0" borderId="0" xfId="6" applyNumberFormat="1" applyFont="1" applyFill="1" applyAlignment="1">
      <alignment horizontal="center" vertical="center"/>
    </xf>
    <xf numFmtId="167" fontId="15" fillId="0" borderId="7" xfId="6" applyNumberFormat="1" applyFont="1" applyFill="1" applyBorder="1" applyAlignment="1">
      <alignment horizontal="center" vertical="center"/>
    </xf>
    <xf numFmtId="167" fontId="15" fillId="0" borderId="1" xfId="6" applyNumberFormat="1" applyFont="1" applyFill="1" applyBorder="1" applyAlignment="1">
      <alignment horizontal="center" vertical="center"/>
    </xf>
    <xf numFmtId="167" fontId="15" fillId="0" borderId="2" xfId="6" applyNumberFormat="1" applyFont="1" applyFill="1" applyBorder="1" applyAlignment="1">
      <alignment horizontal="center" vertical="center"/>
    </xf>
    <xf numFmtId="0" fontId="16" fillId="0" borderId="0" xfId="0" applyFont="1" applyAlignment="1">
      <alignment horizontal="left"/>
    </xf>
    <xf numFmtId="0" fontId="29" fillId="0" borderId="0" xfId="17" applyFont="1" applyAlignment="1">
      <alignment horizontal="left" vertical="center"/>
    </xf>
    <xf numFmtId="43" fontId="0" fillId="0" borderId="0" xfId="1" applyFont="1"/>
    <xf numFmtId="167" fontId="2" fillId="0" borderId="0" xfId="1" applyNumberFormat="1" applyFont="1" applyFill="1" applyBorder="1" applyAlignment="1">
      <alignment horizontal="center" vertical="center"/>
    </xf>
    <xf numFmtId="38" fontId="1" fillId="0" borderId="0" xfId="22" applyNumberFormat="1" applyFont="1" applyBorder="1" applyAlignment="1">
      <alignment vertical="center"/>
    </xf>
    <xf numFmtId="0" fontId="2" fillId="0" borderId="0" xfId="22" applyFont="1" applyBorder="1" applyAlignment="1">
      <alignment vertical="center"/>
    </xf>
    <xf numFmtId="0" fontId="1" fillId="0" borderId="0" xfId="22" applyFont="1" applyBorder="1" applyAlignment="1">
      <alignment vertical="center"/>
    </xf>
    <xf numFmtId="0" fontId="16" fillId="0" borderId="0" xfId="0" applyFont="1" applyAlignment="1">
      <alignment horizontal="left" vertical="center" indent="1"/>
    </xf>
    <xf numFmtId="166" fontId="16" fillId="0" borderId="0" xfId="6" applyNumberFormat="1" applyFont="1" applyAlignment="1">
      <alignment horizontal="center" vertical="center"/>
    </xf>
    <xf numFmtId="0" fontId="15" fillId="0" borderId="0" xfId="0" applyFont="1" applyAlignment="1">
      <alignment horizontal="left" vertical="center"/>
    </xf>
    <xf numFmtId="164" fontId="16" fillId="0" borderId="0" xfId="1" applyNumberFormat="1" applyFont="1" applyAlignment="1">
      <alignment horizontal="center" vertical="center"/>
    </xf>
    <xf numFmtId="164" fontId="16" fillId="0" borderId="0" xfId="1" applyNumberFormat="1" applyFont="1" applyAlignment="1">
      <alignment horizontal="right" vertical="center"/>
    </xf>
    <xf numFmtId="164" fontId="15" fillId="0" borderId="7" xfId="1" applyNumberFormat="1" applyFont="1" applyBorder="1" applyAlignment="1">
      <alignment horizontal="right" vertical="center"/>
    </xf>
    <xf numFmtId="164" fontId="16" fillId="0" borderId="0" xfId="23" applyNumberFormat="1" applyFont="1"/>
    <xf numFmtId="164" fontId="16" fillId="0" borderId="0" xfId="1" applyNumberFormat="1" applyFont="1" applyAlignment="1">
      <alignment vertical="center"/>
    </xf>
    <xf numFmtId="164" fontId="16" fillId="0" borderId="0" xfId="1" applyNumberFormat="1" applyFont="1"/>
    <xf numFmtId="164" fontId="15" fillId="0" borderId="1" xfId="1" applyNumberFormat="1" applyFont="1" applyFill="1" applyBorder="1" applyAlignment="1">
      <alignment horizontal="center" vertical="center"/>
    </xf>
    <xf numFmtId="164" fontId="15" fillId="0" borderId="2" xfId="1" applyNumberFormat="1" applyFont="1" applyFill="1" applyBorder="1" applyAlignment="1">
      <alignment horizontal="center" vertical="center"/>
    </xf>
    <xf numFmtId="41" fontId="16" fillId="0" borderId="0" xfId="36" applyNumberFormat="1" applyFont="1" applyBorder="1" applyAlignment="1">
      <alignment horizontal="right" vertical="center"/>
    </xf>
    <xf numFmtId="167" fontId="16" fillId="0" borderId="1" xfId="6" applyNumberFormat="1" applyFont="1" applyFill="1" applyBorder="1" applyAlignment="1">
      <alignment horizontal="center" vertical="center"/>
    </xf>
    <xf numFmtId="174" fontId="29" fillId="0" borderId="9" xfId="1" applyNumberFormat="1" applyFont="1" applyFill="1" applyBorder="1" applyAlignment="1">
      <alignment vertical="center"/>
    </xf>
    <xf numFmtId="174" fontId="29" fillId="0" borderId="0" xfId="1" applyNumberFormat="1" applyFont="1" applyFill="1" applyBorder="1" applyAlignment="1">
      <alignment vertical="center"/>
    </xf>
    <xf numFmtId="174" fontId="35" fillId="0" borderId="0" xfId="1" applyNumberFormat="1" applyFont="1" applyFill="1" applyAlignment="1">
      <alignment vertical="center"/>
    </xf>
    <xf numFmtId="174" fontId="29" fillId="0" borderId="0" xfId="1" applyNumberFormat="1" applyFont="1" applyFill="1" applyAlignment="1">
      <alignment vertical="center"/>
    </xf>
    <xf numFmtId="0" fontId="13" fillId="0" borderId="0" xfId="17" applyFont="1" applyAlignment="1">
      <alignment vertical="center"/>
    </xf>
    <xf numFmtId="0" fontId="13" fillId="0" borderId="0" xfId="22" applyFont="1" applyAlignment="1">
      <alignment vertical="center"/>
    </xf>
    <xf numFmtId="41" fontId="23" fillId="0" borderId="0" xfId="23" applyNumberFormat="1" applyFont="1"/>
    <xf numFmtId="43" fontId="23" fillId="0" borderId="0" xfId="1" applyFont="1"/>
    <xf numFmtId="0" fontId="31" fillId="0" borderId="0" xfId="0" applyFont="1" applyAlignment="1">
      <alignment horizontal="center" vertical="center"/>
    </xf>
    <xf numFmtId="0" fontId="31" fillId="0" borderId="0" xfId="0" applyFont="1" applyAlignment="1">
      <alignment horizontal="center" vertical="center"/>
    </xf>
    <xf numFmtId="41" fontId="27" fillId="0" borderId="0" xfId="0" applyNumberFormat="1" applyFont="1" applyBorder="1" applyAlignment="1">
      <alignment horizontal="right" vertical="center"/>
    </xf>
    <xf numFmtId="0" fontId="26" fillId="0" borderId="0" xfId="0" applyFont="1" applyBorder="1" applyAlignment="1">
      <alignment vertical="center"/>
    </xf>
    <xf numFmtId="0" fontId="15" fillId="0" borderId="0" xfId="17" applyFont="1" applyAlignment="1">
      <alignment horizontal="center" vertical="center"/>
    </xf>
    <xf numFmtId="0" fontId="16" fillId="0" borderId="0" xfId="17" applyFont="1" applyAlignment="1">
      <alignment horizontal="left" vertical="center"/>
    </xf>
    <xf numFmtId="0" fontId="13" fillId="0" borderId="0" xfId="17" applyFont="1" applyAlignment="1">
      <alignment horizontal="left" vertical="center"/>
    </xf>
    <xf numFmtId="0" fontId="15" fillId="0" borderId="0" xfId="17" applyFont="1" applyAlignment="1">
      <alignment horizontal="left" vertical="center"/>
    </xf>
    <xf numFmtId="37" fontId="17" fillId="0" borderId="0" xfId="17" applyNumberFormat="1" applyFont="1" applyAlignment="1">
      <alignment horizontal="center" vertical="center"/>
    </xf>
    <xf numFmtId="0" fontId="15" fillId="0" borderId="0" xfId="17" applyFont="1" applyAlignment="1">
      <alignment horizontal="right" vertical="center"/>
    </xf>
    <xf numFmtId="0" fontId="29" fillId="0" borderId="0" xfId="0" applyFont="1" applyAlignment="1">
      <alignment horizontal="left" vertical="center"/>
    </xf>
    <xf numFmtId="0" fontId="29" fillId="0" borderId="0" xfId="0" applyFont="1" applyAlignment="1">
      <alignment horizontal="center" vertical="center"/>
    </xf>
    <xf numFmtId="0" fontId="31" fillId="0" borderId="0" xfId="0" applyFont="1" applyAlignment="1">
      <alignment horizontal="center" vertical="center"/>
    </xf>
    <xf numFmtId="170" fontId="16" fillId="0" borderId="0" xfId="25" applyNumberFormat="1" applyFont="1" applyAlignment="1">
      <alignment horizontal="center" vertical="center"/>
    </xf>
    <xf numFmtId="41" fontId="12" fillId="0" borderId="0" xfId="1" applyNumberFormat="1" applyFont="1" applyFill="1" applyBorder="1" applyAlignment="1">
      <alignment horizontal="center" vertical="center"/>
    </xf>
    <xf numFmtId="0" fontId="13" fillId="0" borderId="0" xfId="22" applyFont="1" applyAlignment="1">
      <alignment horizontal="left" vertical="center"/>
    </xf>
    <xf numFmtId="0" fontId="10" fillId="0" borderId="0" xfId="22" applyFont="1" applyAlignment="1">
      <alignment horizontal="left" vertical="center"/>
    </xf>
    <xf numFmtId="0" fontId="1" fillId="0" borderId="6" xfId="22" applyFont="1" applyFill="1" applyBorder="1" applyAlignment="1">
      <alignment horizontal="center" vertical="center"/>
    </xf>
    <xf numFmtId="0" fontId="2" fillId="0" borderId="0" xfId="22" applyFont="1" applyBorder="1" applyAlignment="1">
      <alignment horizontal="center" vertical="center"/>
    </xf>
    <xf numFmtId="0" fontId="16" fillId="0" borderId="10" xfId="0" applyFont="1" applyFill="1" applyBorder="1" applyAlignment="1">
      <alignment horizontal="center" vertical="center"/>
    </xf>
    <xf numFmtId="41" fontId="17" fillId="0" borderId="0" xfId="1" applyNumberFormat="1" applyFont="1" applyFill="1" applyBorder="1" applyAlignment="1">
      <alignment horizontal="center" vertical="center"/>
    </xf>
    <xf numFmtId="0" fontId="16" fillId="0" borderId="6" xfId="22" applyFont="1" applyFill="1" applyBorder="1" applyAlignment="1">
      <alignment horizontal="center" vertical="top" wrapText="1"/>
    </xf>
    <xf numFmtId="0" fontId="15" fillId="0" borderId="0" xfId="0" applyFont="1" applyAlignment="1">
      <alignment horizontal="center" vertical="center"/>
    </xf>
    <xf numFmtId="0" fontId="13" fillId="0" borderId="0" xfId="36" applyFont="1" applyAlignment="1">
      <alignment horizontal="left" vertical="center"/>
    </xf>
    <xf numFmtId="0" fontId="15" fillId="0" borderId="0" xfId="36" applyFont="1" applyAlignment="1">
      <alignment horizontal="center" vertical="center"/>
    </xf>
  </cellXfs>
  <cellStyles count="40">
    <cellStyle name="Comma" xfId="1" builtinId="3"/>
    <cellStyle name="Comma 2" xfId="2" xr:uid="{00000000-0005-0000-0000-000001000000}"/>
    <cellStyle name="Comma 2 2" xfId="3" xr:uid="{00000000-0005-0000-0000-000002000000}"/>
    <cellStyle name="Comma 3" xfId="4" xr:uid="{00000000-0005-0000-0000-000003000000}"/>
    <cellStyle name="Comma 3 2" xfId="5" xr:uid="{00000000-0005-0000-0000-000004000000}"/>
    <cellStyle name="Comma 4" xfId="6" xr:uid="{00000000-0005-0000-0000-000005000000}"/>
    <cellStyle name="Comma 4 2" xfId="7" xr:uid="{00000000-0005-0000-0000-000006000000}"/>
    <cellStyle name="Comma 5" xfId="8" xr:uid="{00000000-0005-0000-0000-000007000000}"/>
    <cellStyle name="Comma 6 2" xfId="9" xr:uid="{00000000-0005-0000-0000-000008000000}"/>
    <cellStyle name="Credit" xfId="10" xr:uid="{00000000-0005-0000-0000-000009000000}"/>
    <cellStyle name="Credit subtotal" xfId="11" xr:uid="{00000000-0005-0000-0000-00000A000000}"/>
    <cellStyle name="Credit Total" xfId="12" xr:uid="{00000000-0005-0000-0000-00000B000000}"/>
    <cellStyle name="Debit" xfId="13" xr:uid="{00000000-0005-0000-0000-00000C000000}"/>
    <cellStyle name="Debit subtotal" xfId="14" xr:uid="{00000000-0005-0000-0000-00000D000000}"/>
    <cellStyle name="Debit Total" xfId="15" xr:uid="{00000000-0005-0000-0000-00000E000000}"/>
    <cellStyle name="no dec" xfId="16" xr:uid="{00000000-0005-0000-0000-00000F000000}"/>
    <cellStyle name="Normal" xfId="0" builtinId="0"/>
    <cellStyle name="Normal 10" xfId="17" xr:uid="{00000000-0005-0000-0000-000011000000}"/>
    <cellStyle name="Normal 10 2" xfId="18" xr:uid="{00000000-0005-0000-0000-000012000000}"/>
    <cellStyle name="Normal 10 3" xfId="19" xr:uid="{00000000-0005-0000-0000-000013000000}"/>
    <cellStyle name="Normal 11" xfId="20" xr:uid="{00000000-0005-0000-0000-000014000000}"/>
    <cellStyle name="Normal 11 2" xfId="21" xr:uid="{00000000-0005-0000-0000-000015000000}"/>
    <cellStyle name="Normal 12" xfId="39" xr:uid="{00000000-0005-0000-0000-000016000000}"/>
    <cellStyle name="Normal 2" xfId="22" xr:uid="{00000000-0005-0000-0000-000017000000}"/>
    <cellStyle name="Normal 2 2" xfId="23" xr:uid="{00000000-0005-0000-0000-000018000000}"/>
    <cellStyle name="Normal 2 3" xfId="24" xr:uid="{00000000-0005-0000-0000-000019000000}"/>
    <cellStyle name="Normal 2 4" xfId="25" xr:uid="{00000000-0005-0000-0000-00001A000000}"/>
    <cellStyle name="Normal 3" xfId="26" xr:uid="{00000000-0005-0000-0000-00001B000000}"/>
    <cellStyle name="Normal 4" xfId="27" xr:uid="{00000000-0005-0000-0000-00001C000000}"/>
    <cellStyle name="Normal 4 2" xfId="28" xr:uid="{00000000-0005-0000-0000-00001D000000}"/>
    <cellStyle name="Normal 5" xfId="29" xr:uid="{00000000-0005-0000-0000-00001E000000}"/>
    <cellStyle name="Normal 5 2" xfId="30" xr:uid="{00000000-0005-0000-0000-00001F000000}"/>
    <cellStyle name="Normal 6" xfId="31" xr:uid="{00000000-0005-0000-0000-000020000000}"/>
    <cellStyle name="Normal 7" xfId="32" xr:uid="{00000000-0005-0000-0000-000021000000}"/>
    <cellStyle name="Normal 7 2" xfId="33" xr:uid="{00000000-0005-0000-0000-000022000000}"/>
    <cellStyle name="Normal 7 2 2" xfId="34" xr:uid="{00000000-0005-0000-0000-000023000000}"/>
    <cellStyle name="Normal 8" xfId="35" xr:uid="{00000000-0005-0000-0000-000024000000}"/>
    <cellStyle name="Normal 8 2" xfId="36" xr:uid="{00000000-0005-0000-0000-000025000000}"/>
    <cellStyle name="Normal 9" xfId="37" xr:uid="{00000000-0005-0000-0000-000026000000}"/>
    <cellStyle name="Percent" xfId="38" builtinId="5"/>
  </cellStyles>
  <dxfs count="0"/>
  <tableStyles count="0" defaultTableStyle="TableStyleMedium9" defaultPivotStyle="PivotStyleLight16"/>
  <colors>
    <mruColors>
      <color rgb="FF66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93"/>
  <sheetViews>
    <sheetView tabSelected="1" view="pageBreakPreview" zoomScale="80" zoomScaleNormal="80" zoomScaleSheetLayoutView="80" workbookViewId="0"/>
  </sheetViews>
  <sheetFormatPr defaultColWidth="10.6640625" defaultRowHeight="22" customHeight="1"/>
  <cols>
    <col min="1" max="1" width="59.109375" style="21" customWidth="1"/>
    <col min="2" max="2" width="12.109375" style="27" customWidth="1"/>
    <col min="3" max="3" width="2.33203125" style="22" customWidth="1"/>
    <col min="4" max="4" width="15.109375" style="21" customWidth="1"/>
    <col min="5" max="5" width="2.33203125" style="21" customWidth="1"/>
    <col min="6" max="6" width="15.109375" style="21" customWidth="1"/>
    <col min="7" max="7" width="2.33203125" style="21" customWidth="1"/>
    <col min="8" max="8" width="15.109375" style="21" customWidth="1"/>
    <col min="9" max="9" width="2.33203125" style="21" customWidth="1"/>
    <col min="10" max="10" width="14.6640625" style="21" customWidth="1"/>
    <col min="11" max="16384" width="10.6640625" style="21"/>
  </cols>
  <sheetData>
    <row r="1" spans="1:10" s="30" customFormat="1" ht="22" customHeight="1">
      <c r="A1" s="310" t="s">
        <v>206</v>
      </c>
    </row>
    <row r="2" spans="1:10" s="30" customFormat="1" ht="22" customHeight="1">
      <c r="A2" s="320" t="s">
        <v>201</v>
      </c>
      <c r="B2" s="320"/>
      <c r="C2" s="320"/>
      <c r="D2" s="320"/>
      <c r="E2" s="320"/>
      <c r="F2" s="320"/>
      <c r="G2" s="320"/>
      <c r="H2" s="320"/>
      <c r="I2" s="320"/>
      <c r="J2" s="320"/>
    </row>
    <row r="3" spans="1:10" s="30" customFormat="1" ht="22" customHeight="1">
      <c r="A3" s="320" t="s">
        <v>0</v>
      </c>
      <c r="B3" s="320"/>
      <c r="C3" s="320"/>
      <c r="D3" s="320"/>
      <c r="E3" s="320"/>
      <c r="F3" s="320"/>
      <c r="G3" s="320"/>
      <c r="H3" s="320"/>
      <c r="I3" s="320"/>
      <c r="J3" s="320"/>
    </row>
    <row r="4" spans="1:10" s="31" customFormat="1" ht="22" customHeight="1">
      <c r="A4" s="321"/>
      <c r="B4" s="321"/>
      <c r="C4" s="321"/>
      <c r="D4" s="321"/>
      <c r="E4" s="321"/>
      <c r="F4" s="321"/>
      <c r="G4" s="321"/>
      <c r="H4" s="321"/>
      <c r="I4" s="321"/>
      <c r="J4" s="321"/>
    </row>
    <row r="5" spans="1:10" s="31" customFormat="1" ht="22" customHeight="1">
      <c r="A5" s="32"/>
      <c r="B5" s="33"/>
      <c r="C5" s="34"/>
      <c r="D5" s="318" t="s">
        <v>1</v>
      </c>
      <c r="E5" s="318"/>
      <c r="F5" s="318"/>
      <c r="H5" s="318" t="s">
        <v>2</v>
      </c>
      <c r="I5" s="318"/>
      <c r="J5" s="318"/>
    </row>
    <row r="6" spans="1:10" s="31" customFormat="1" ht="22" customHeight="1">
      <c r="A6" s="32"/>
      <c r="B6" s="36"/>
      <c r="C6" s="34"/>
      <c r="D6" s="37" t="s">
        <v>3</v>
      </c>
      <c r="E6" s="37"/>
      <c r="F6" s="37" t="s">
        <v>4</v>
      </c>
      <c r="H6" s="37" t="s">
        <v>3</v>
      </c>
      <c r="I6" s="37"/>
      <c r="J6" s="37" t="s">
        <v>4</v>
      </c>
    </row>
    <row r="7" spans="1:10" s="31" customFormat="1" ht="22" customHeight="1">
      <c r="A7" s="29" t="s">
        <v>5</v>
      </c>
      <c r="B7" s="36" t="s">
        <v>6</v>
      </c>
      <c r="C7" s="34"/>
      <c r="D7" s="34">
        <v>2565</v>
      </c>
      <c r="E7" s="34"/>
      <c r="F7" s="34">
        <v>2564</v>
      </c>
      <c r="H7" s="34">
        <v>2565</v>
      </c>
      <c r="I7" s="34"/>
      <c r="J7" s="34">
        <v>2564</v>
      </c>
    </row>
    <row r="8" spans="1:10" s="31" customFormat="1" ht="22" customHeight="1">
      <c r="D8" s="34" t="s">
        <v>134</v>
      </c>
      <c r="H8" s="34" t="s">
        <v>134</v>
      </c>
    </row>
    <row r="9" spans="1:10" s="31" customFormat="1" ht="22" customHeight="1">
      <c r="B9" s="38"/>
      <c r="C9" s="32"/>
      <c r="D9" s="322" t="s">
        <v>7</v>
      </c>
      <c r="E9" s="322"/>
      <c r="F9" s="322"/>
      <c r="G9" s="322"/>
      <c r="H9" s="322"/>
      <c r="I9" s="322"/>
      <c r="J9" s="322"/>
    </row>
    <row r="10" spans="1:10" s="31" customFormat="1" ht="22" customHeight="1">
      <c r="A10" s="198" t="s">
        <v>8</v>
      </c>
      <c r="B10" s="36"/>
      <c r="C10" s="34"/>
      <c r="D10" s="39"/>
      <c r="E10" s="39"/>
      <c r="F10" s="39"/>
      <c r="G10" s="39"/>
      <c r="H10" s="39"/>
      <c r="I10" s="39"/>
      <c r="J10" s="39"/>
    </row>
    <row r="11" spans="1:10" s="31" customFormat="1" ht="22" customHeight="1">
      <c r="A11" s="31" t="s">
        <v>9</v>
      </c>
      <c r="B11" s="36"/>
      <c r="C11" s="34"/>
      <c r="D11" s="39">
        <v>39008</v>
      </c>
      <c r="E11" s="41"/>
      <c r="F11" s="41">
        <v>197259</v>
      </c>
      <c r="G11" s="41"/>
      <c r="H11" s="41">
        <v>13033</v>
      </c>
      <c r="I11" s="41"/>
      <c r="J11" s="41">
        <v>8476</v>
      </c>
    </row>
    <row r="12" spans="1:10" s="60" customFormat="1" ht="22" customHeight="1">
      <c r="A12" s="56" t="s">
        <v>154</v>
      </c>
      <c r="B12" s="57">
        <v>5</v>
      </c>
      <c r="C12" s="58"/>
      <c r="D12" s="59">
        <v>474350</v>
      </c>
      <c r="E12" s="59"/>
      <c r="F12" s="59">
        <v>363226</v>
      </c>
      <c r="G12" s="59"/>
      <c r="H12" s="59">
        <v>380870</v>
      </c>
      <c r="I12" s="59"/>
      <c r="J12" s="59">
        <v>237803</v>
      </c>
    </row>
    <row r="13" spans="1:10" s="31" customFormat="1" ht="22" customHeight="1">
      <c r="A13" s="60" t="s">
        <v>10</v>
      </c>
      <c r="B13" s="36"/>
      <c r="C13" s="34"/>
      <c r="D13" s="41"/>
      <c r="E13" s="41"/>
      <c r="F13" s="41"/>
      <c r="G13" s="41"/>
      <c r="H13" s="41"/>
      <c r="I13" s="41"/>
      <c r="J13" s="41"/>
    </row>
    <row r="14" spans="1:10" s="31" customFormat="1" ht="22" customHeight="1">
      <c r="A14" s="60" t="s">
        <v>11</v>
      </c>
      <c r="B14" s="36">
        <v>11.2</v>
      </c>
      <c r="C14" s="34"/>
      <c r="D14" s="41">
        <v>1979</v>
      </c>
      <c r="E14" s="42"/>
      <c r="F14" s="41">
        <v>1503</v>
      </c>
      <c r="G14" s="42"/>
      <c r="H14" s="42">
        <v>221</v>
      </c>
      <c r="I14" s="42"/>
      <c r="J14" s="42">
        <v>264</v>
      </c>
    </row>
    <row r="15" spans="1:10" s="31" customFormat="1" ht="22" customHeight="1">
      <c r="A15" s="60" t="s">
        <v>12</v>
      </c>
      <c r="B15" s="36"/>
      <c r="C15" s="34"/>
      <c r="D15" s="42">
        <v>51861</v>
      </c>
      <c r="E15" s="42"/>
      <c r="F15" s="42">
        <v>6515</v>
      </c>
      <c r="G15" s="42"/>
      <c r="H15" s="42">
        <v>26</v>
      </c>
      <c r="I15" s="42"/>
      <c r="J15" s="42">
        <v>664</v>
      </c>
    </row>
    <row r="16" spans="1:10" s="31" customFormat="1" ht="22" customHeight="1">
      <c r="A16" s="61" t="s">
        <v>13</v>
      </c>
      <c r="B16" s="36"/>
      <c r="C16" s="34"/>
      <c r="D16" s="43">
        <f>SUM(D14:D15)</f>
        <v>53840</v>
      </c>
      <c r="E16" s="41"/>
      <c r="F16" s="43">
        <f>SUM(F14:F15)</f>
        <v>8018</v>
      </c>
      <c r="G16" s="41"/>
      <c r="H16" s="43">
        <f>SUM(H14:H15)</f>
        <v>247</v>
      </c>
      <c r="I16" s="41"/>
      <c r="J16" s="43">
        <f>SUM(J14:J15)</f>
        <v>928</v>
      </c>
    </row>
    <row r="17" spans="1:10" s="31" customFormat="1" ht="22" customHeight="1">
      <c r="A17" s="60" t="s">
        <v>14</v>
      </c>
      <c r="B17" s="36">
        <v>3</v>
      </c>
      <c r="C17" s="34"/>
      <c r="D17" s="42">
        <v>73800</v>
      </c>
      <c r="E17" s="41"/>
      <c r="F17" s="42">
        <v>100000</v>
      </c>
      <c r="G17" s="41"/>
      <c r="H17" s="42">
        <v>73800</v>
      </c>
      <c r="I17" s="41"/>
      <c r="J17" s="42">
        <v>100000</v>
      </c>
    </row>
    <row r="18" spans="1:10" s="31" customFormat="1" ht="22" customHeight="1">
      <c r="A18" s="60" t="s">
        <v>16</v>
      </c>
      <c r="B18" s="36" t="s">
        <v>207</v>
      </c>
      <c r="C18" s="34"/>
      <c r="D18" s="42">
        <v>661513</v>
      </c>
      <c r="E18" s="42"/>
      <c r="F18" s="42">
        <v>395028</v>
      </c>
      <c r="G18" s="42"/>
      <c r="H18" s="42">
        <v>664578</v>
      </c>
      <c r="I18" s="42"/>
      <c r="J18" s="42">
        <v>395895</v>
      </c>
    </row>
    <row r="19" spans="1:10" s="31" customFormat="1" ht="22" customHeight="1">
      <c r="A19" s="60" t="s">
        <v>15</v>
      </c>
      <c r="B19" s="36"/>
      <c r="C19" s="34"/>
      <c r="D19" s="41">
        <v>9194</v>
      </c>
      <c r="E19" s="41"/>
      <c r="F19" s="41">
        <v>32184</v>
      </c>
      <c r="G19" s="41"/>
      <c r="H19" s="42">
        <v>9379</v>
      </c>
      <c r="I19" s="41"/>
      <c r="J19" s="42">
        <v>32180</v>
      </c>
    </row>
    <row r="20" spans="1:10" s="31" customFormat="1" ht="22" customHeight="1">
      <c r="A20" s="60" t="s">
        <v>17</v>
      </c>
      <c r="B20" s="36"/>
      <c r="C20" s="34"/>
      <c r="D20" s="41">
        <v>0</v>
      </c>
      <c r="E20" s="42"/>
      <c r="F20" s="42">
        <v>475000</v>
      </c>
      <c r="G20" s="42"/>
      <c r="H20" s="42">
        <v>0</v>
      </c>
      <c r="I20" s="42"/>
      <c r="J20" s="42">
        <v>475000</v>
      </c>
    </row>
    <row r="21" spans="1:10" s="31" customFormat="1" ht="22" customHeight="1">
      <c r="A21" s="60" t="s">
        <v>18</v>
      </c>
      <c r="B21" s="36"/>
      <c r="C21" s="34"/>
      <c r="D21" s="42">
        <v>17365</v>
      </c>
      <c r="E21" s="42"/>
      <c r="F21" s="42">
        <v>33676</v>
      </c>
      <c r="G21" s="42"/>
      <c r="H21" s="42">
        <v>14821</v>
      </c>
      <c r="I21" s="42"/>
      <c r="J21" s="42">
        <v>25302</v>
      </c>
    </row>
    <row r="22" spans="1:10" s="32" customFormat="1" ht="22" customHeight="1">
      <c r="A22" s="63" t="s">
        <v>19</v>
      </c>
      <c r="B22" s="38"/>
      <c r="C22" s="35"/>
      <c r="D22" s="199">
        <f>SUM(D11:D12,D16:D21)</f>
        <v>1329070</v>
      </c>
      <c r="E22" s="200"/>
      <c r="F22" s="199">
        <f>SUM(F11:F12,F16:F21)</f>
        <v>1604391</v>
      </c>
      <c r="G22" s="200"/>
      <c r="H22" s="199">
        <f>SUM(H11:H12,H16:H21)</f>
        <v>1156728</v>
      </c>
      <c r="I22" s="200"/>
      <c r="J22" s="199">
        <f>SUM(J11:J12,J16:J21)</f>
        <v>1275584</v>
      </c>
    </row>
    <row r="23" spans="1:10" s="31" customFormat="1" ht="22" customHeight="1">
      <c r="A23" s="45"/>
      <c r="B23" s="36"/>
      <c r="C23" s="34"/>
      <c r="D23" s="42"/>
      <c r="E23" s="41"/>
      <c r="F23" s="42"/>
      <c r="G23" s="41"/>
      <c r="H23" s="42"/>
      <c r="I23" s="41"/>
      <c r="J23" s="42"/>
    </row>
    <row r="24" spans="1:10" s="31" customFormat="1" ht="22" customHeight="1">
      <c r="A24" s="198" t="s">
        <v>20</v>
      </c>
      <c r="B24" s="36"/>
      <c r="C24" s="34"/>
      <c r="D24" s="46"/>
      <c r="E24" s="46"/>
      <c r="F24" s="46"/>
      <c r="G24" s="46"/>
      <c r="H24" s="46"/>
      <c r="I24" s="46"/>
      <c r="J24" s="46"/>
    </row>
    <row r="25" spans="1:10" s="31" customFormat="1" ht="22" customHeight="1">
      <c r="A25" s="56" t="s">
        <v>155</v>
      </c>
      <c r="B25" s="57">
        <v>5</v>
      </c>
      <c r="C25" s="34"/>
      <c r="D25" s="46">
        <v>371840</v>
      </c>
      <c r="E25" s="46"/>
      <c r="F25" s="46">
        <v>316328</v>
      </c>
      <c r="G25" s="46"/>
      <c r="H25" s="46">
        <v>49868</v>
      </c>
      <c r="I25" s="47"/>
      <c r="J25" s="46">
        <v>23204</v>
      </c>
    </row>
    <row r="26" spans="1:10" s="31" customFormat="1" ht="22" customHeight="1">
      <c r="A26" s="227" t="s">
        <v>21</v>
      </c>
      <c r="B26" s="36">
        <v>6.2</v>
      </c>
      <c r="C26" s="34"/>
      <c r="D26" s="46">
        <v>0</v>
      </c>
      <c r="E26" s="46"/>
      <c r="F26" s="263">
        <v>0</v>
      </c>
      <c r="G26" s="46"/>
      <c r="H26" s="46">
        <v>1159697</v>
      </c>
      <c r="I26" s="46"/>
      <c r="J26" s="46">
        <v>1459697</v>
      </c>
    </row>
    <row r="27" spans="1:10" s="31" customFormat="1" ht="22" customHeight="1">
      <c r="A27" s="227" t="s">
        <v>189</v>
      </c>
      <c r="B27" s="36" t="s">
        <v>140</v>
      </c>
      <c r="C27" s="34"/>
      <c r="D27" s="260">
        <v>1900418</v>
      </c>
      <c r="E27" s="46"/>
      <c r="F27" s="46">
        <v>1943642</v>
      </c>
      <c r="G27" s="46"/>
      <c r="H27" s="46">
        <v>1983468</v>
      </c>
      <c r="I27" s="46"/>
      <c r="J27" s="46">
        <v>1983468</v>
      </c>
    </row>
    <row r="28" spans="1:10" s="31" customFormat="1" ht="22" customHeight="1">
      <c r="A28" s="60" t="s">
        <v>171</v>
      </c>
      <c r="B28" s="36">
        <v>7</v>
      </c>
      <c r="C28" s="34"/>
      <c r="D28" s="46">
        <v>106933</v>
      </c>
      <c r="E28" s="46"/>
      <c r="F28" s="46">
        <v>86715</v>
      </c>
      <c r="G28" s="46"/>
      <c r="H28" s="46">
        <v>6445</v>
      </c>
      <c r="I28" s="46"/>
      <c r="J28" s="46">
        <v>78097</v>
      </c>
    </row>
    <row r="29" spans="1:10" s="31" customFormat="1" ht="22" customHeight="1">
      <c r="A29" s="60" t="s">
        <v>188</v>
      </c>
      <c r="B29" s="48"/>
      <c r="C29" s="34"/>
      <c r="D29" s="46">
        <v>2439</v>
      </c>
      <c r="E29" s="46"/>
      <c r="F29" s="46">
        <v>8804</v>
      </c>
      <c r="G29" s="46"/>
      <c r="H29" s="46">
        <v>839</v>
      </c>
      <c r="I29" s="46"/>
      <c r="J29" s="46">
        <v>945</v>
      </c>
    </row>
    <row r="30" spans="1:10" s="31" customFormat="1" ht="22" customHeight="1">
      <c r="A30" s="60" t="s">
        <v>22</v>
      </c>
      <c r="B30" s="36"/>
      <c r="C30" s="34"/>
      <c r="D30" s="46">
        <v>156920</v>
      </c>
      <c r="E30" s="46"/>
      <c r="F30" s="46">
        <v>156920</v>
      </c>
      <c r="G30" s="46"/>
      <c r="H30" s="46">
        <v>0</v>
      </c>
      <c r="I30" s="44"/>
      <c r="J30" s="265">
        <v>0</v>
      </c>
    </row>
    <row r="31" spans="1:10" s="31" customFormat="1" ht="22" customHeight="1">
      <c r="A31" s="60" t="s">
        <v>153</v>
      </c>
      <c r="B31" s="36"/>
      <c r="C31" s="34"/>
      <c r="D31" s="46">
        <v>1955</v>
      </c>
      <c r="E31" s="46"/>
      <c r="F31" s="46">
        <v>2134</v>
      </c>
      <c r="G31" s="46"/>
      <c r="H31" s="46">
        <v>1954</v>
      </c>
      <c r="I31" s="46"/>
      <c r="J31" s="46">
        <v>1887</v>
      </c>
    </row>
    <row r="32" spans="1:10" s="31" customFormat="1" ht="22" customHeight="1">
      <c r="A32" s="60" t="s">
        <v>23</v>
      </c>
      <c r="B32" s="36"/>
      <c r="C32" s="34"/>
      <c r="D32" s="46">
        <v>7989</v>
      </c>
      <c r="E32" s="46"/>
      <c r="F32" s="46">
        <v>7886</v>
      </c>
      <c r="G32" s="46"/>
      <c r="H32" s="46">
        <v>0</v>
      </c>
      <c r="I32" s="44"/>
      <c r="J32" s="264">
        <v>0</v>
      </c>
    </row>
    <row r="33" spans="1:10" s="31" customFormat="1" ht="22" customHeight="1">
      <c r="A33" s="60" t="s">
        <v>24</v>
      </c>
      <c r="B33" s="36"/>
      <c r="C33" s="34"/>
      <c r="D33" s="46">
        <v>1634</v>
      </c>
      <c r="E33" s="46"/>
      <c r="F33" s="46">
        <v>1658</v>
      </c>
      <c r="G33" s="46"/>
      <c r="H33" s="46">
        <v>1553</v>
      </c>
      <c r="I33" s="46"/>
      <c r="J33" s="46">
        <v>1025</v>
      </c>
    </row>
    <row r="34" spans="1:10" s="32" customFormat="1" ht="22" customHeight="1">
      <c r="A34" s="63" t="s">
        <v>25</v>
      </c>
      <c r="B34" s="38"/>
      <c r="C34" s="35"/>
      <c r="D34" s="201">
        <f>SUM(D25:D33)</f>
        <v>2550128</v>
      </c>
      <c r="E34" s="149"/>
      <c r="F34" s="201">
        <f>SUM(F25:F33)</f>
        <v>2524087</v>
      </c>
      <c r="G34" s="149"/>
      <c r="H34" s="201">
        <f>SUM(H25:H33)</f>
        <v>3203824</v>
      </c>
      <c r="I34" s="149"/>
      <c r="J34" s="201">
        <f>SUM(J25:J33)</f>
        <v>3548323</v>
      </c>
    </row>
    <row r="35" spans="1:10" s="32" customFormat="1" ht="22" customHeight="1">
      <c r="A35" s="63"/>
      <c r="B35" s="38"/>
      <c r="C35" s="35"/>
      <c r="D35" s="202"/>
      <c r="E35" s="202"/>
      <c r="F35" s="202"/>
      <c r="G35" s="202"/>
      <c r="H35" s="202"/>
      <c r="I35" s="202"/>
      <c r="J35" s="202"/>
    </row>
    <row r="36" spans="1:10" s="31" customFormat="1" ht="22" customHeight="1" thickBot="1">
      <c r="A36" s="32" t="s">
        <v>26</v>
      </c>
      <c r="B36" s="38"/>
      <c r="C36" s="35"/>
      <c r="D36" s="203">
        <f>D34+D22</f>
        <v>3879198</v>
      </c>
      <c r="E36" s="202"/>
      <c r="F36" s="203">
        <f>F34+F22</f>
        <v>4128478</v>
      </c>
      <c r="G36" s="202"/>
      <c r="H36" s="203">
        <f>H34+H22</f>
        <v>4360552</v>
      </c>
      <c r="I36" s="202"/>
      <c r="J36" s="203">
        <f>J34+J22</f>
        <v>4823907</v>
      </c>
    </row>
    <row r="37" spans="1:10" s="31" customFormat="1" ht="22" customHeight="1" thickTop="1">
      <c r="A37" s="32"/>
      <c r="B37" s="38"/>
      <c r="C37" s="35"/>
      <c r="D37" s="47"/>
      <c r="E37" s="47"/>
      <c r="F37" s="47"/>
      <c r="G37" s="47"/>
      <c r="H37" s="47"/>
      <c r="I37" s="47"/>
      <c r="J37" s="47"/>
    </row>
    <row r="38" spans="1:10" s="31" customFormat="1" ht="22" customHeight="1">
      <c r="A38" s="32"/>
      <c r="B38" s="38"/>
      <c r="C38" s="35"/>
      <c r="D38" s="47"/>
      <c r="E38" s="47"/>
      <c r="F38" s="47"/>
      <c r="G38" s="47"/>
      <c r="H38" s="47"/>
      <c r="I38" s="47"/>
      <c r="J38" s="47"/>
    </row>
    <row r="39" spans="1:10" s="31" customFormat="1" ht="22" customHeight="1">
      <c r="A39" s="32"/>
      <c r="B39" s="38"/>
      <c r="C39" s="35"/>
      <c r="D39" s="47"/>
      <c r="E39" s="47"/>
      <c r="F39" s="47"/>
      <c r="G39" s="47"/>
      <c r="H39" s="47"/>
      <c r="I39" s="47"/>
      <c r="J39" s="47"/>
    </row>
    <row r="40" spans="1:10" s="31" customFormat="1" ht="22" customHeight="1">
      <c r="A40" s="32"/>
      <c r="B40" s="38"/>
      <c r="C40" s="35"/>
      <c r="D40" s="47"/>
      <c r="E40" s="47"/>
      <c r="F40" s="47"/>
      <c r="G40" s="47"/>
      <c r="H40" s="47"/>
      <c r="I40" s="47"/>
      <c r="J40" s="47"/>
    </row>
    <row r="41" spans="1:10" s="31" customFormat="1" ht="22" customHeight="1">
      <c r="A41" s="32"/>
      <c r="B41" s="38"/>
      <c r="C41" s="35"/>
      <c r="D41" s="47"/>
      <c r="E41" s="47"/>
      <c r="F41" s="47"/>
      <c r="G41" s="47"/>
      <c r="H41" s="47"/>
      <c r="I41" s="47"/>
      <c r="J41" s="47"/>
    </row>
    <row r="42" spans="1:10" s="31" customFormat="1" ht="22" customHeight="1">
      <c r="A42" s="319" t="s">
        <v>27</v>
      </c>
      <c r="B42" s="319"/>
      <c r="C42" s="34"/>
      <c r="D42" s="47"/>
      <c r="E42" s="49"/>
      <c r="F42" s="47"/>
      <c r="G42" s="49"/>
      <c r="H42" s="47"/>
      <c r="I42" s="49"/>
      <c r="J42" s="47"/>
    </row>
    <row r="43" spans="1:10" s="31" customFormat="1" ht="22" customHeight="1">
      <c r="A43" s="310" t="s">
        <v>206</v>
      </c>
      <c r="B43" s="30"/>
      <c r="C43" s="30"/>
      <c r="D43" s="30"/>
      <c r="E43" s="30"/>
      <c r="F43" s="30"/>
      <c r="G43" s="30"/>
      <c r="H43" s="30"/>
      <c r="I43" s="30"/>
      <c r="J43" s="30"/>
    </row>
    <row r="44" spans="1:10" s="31" customFormat="1" ht="22" customHeight="1">
      <c r="A44" s="320" t="s">
        <v>201</v>
      </c>
      <c r="B44" s="320"/>
      <c r="C44" s="320"/>
      <c r="D44" s="320"/>
      <c r="E44" s="320"/>
      <c r="F44" s="320"/>
      <c r="G44" s="320"/>
      <c r="H44" s="320"/>
      <c r="I44" s="320"/>
      <c r="J44" s="320"/>
    </row>
    <row r="45" spans="1:10" s="31" customFormat="1" ht="22" customHeight="1">
      <c r="A45" s="320" t="s">
        <v>0</v>
      </c>
      <c r="B45" s="320"/>
      <c r="C45" s="320"/>
      <c r="D45" s="320"/>
      <c r="E45" s="320"/>
      <c r="F45" s="320"/>
      <c r="G45" s="320"/>
      <c r="H45" s="320"/>
      <c r="I45" s="320"/>
      <c r="J45" s="320"/>
    </row>
    <row r="46" spans="1:10" s="31" customFormat="1" ht="22" customHeight="1">
      <c r="A46" s="323" t="s">
        <v>27</v>
      </c>
      <c r="B46" s="323"/>
      <c r="C46" s="323"/>
      <c r="D46" s="323"/>
      <c r="E46" s="323"/>
      <c r="F46" s="323"/>
      <c r="G46" s="323"/>
      <c r="H46" s="323"/>
      <c r="I46" s="323"/>
      <c r="J46" s="323"/>
    </row>
    <row r="47" spans="1:10" s="31" customFormat="1" ht="22" customHeight="1">
      <c r="A47" s="32"/>
      <c r="C47" s="34"/>
      <c r="D47" s="32"/>
      <c r="E47" s="35" t="s">
        <v>1</v>
      </c>
      <c r="F47" s="32"/>
      <c r="G47" s="32"/>
      <c r="H47" s="318" t="s">
        <v>2</v>
      </c>
      <c r="I47" s="318"/>
      <c r="J47" s="318"/>
    </row>
    <row r="48" spans="1:10" s="31" customFormat="1" ht="22" customHeight="1">
      <c r="A48" s="32"/>
      <c r="B48" s="36"/>
      <c r="C48" s="34"/>
      <c r="D48" s="37" t="s">
        <v>3</v>
      </c>
      <c r="E48" s="37"/>
      <c r="F48" s="37" t="s">
        <v>4</v>
      </c>
      <c r="H48" s="37" t="s">
        <v>3</v>
      </c>
      <c r="I48" s="37"/>
      <c r="J48" s="37" t="s">
        <v>4</v>
      </c>
    </row>
    <row r="49" spans="1:10" s="31" customFormat="1" ht="22" customHeight="1">
      <c r="A49" s="32"/>
      <c r="B49" s="36" t="s">
        <v>6</v>
      </c>
      <c r="C49" s="34"/>
      <c r="D49" s="34">
        <v>2565</v>
      </c>
      <c r="E49" s="34"/>
      <c r="F49" s="34">
        <v>2564</v>
      </c>
      <c r="H49" s="34">
        <v>2565</v>
      </c>
      <c r="I49" s="34"/>
      <c r="J49" s="34">
        <v>2564</v>
      </c>
    </row>
    <row r="50" spans="1:10" s="31" customFormat="1" ht="22" customHeight="1">
      <c r="A50" s="29" t="s">
        <v>28</v>
      </c>
      <c r="D50" s="34" t="s">
        <v>134</v>
      </c>
      <c r="H50" s="34" t="s">
        <v>134</v>
      </c>
    </row>
    <row r="51" spans="1:10" s="31" customFormat="1" ht="22" customHeight="1">
      <c r="B51" s="38"/>
      <c r="C51" s="35"/>
      <c r="D51" s="322" t="s">
        <v>7</v>
      </c>
      <c r="E51" s="322"/>
      <c r="F51" s="322"/>
      <c r="G51" s="322"/>
      <c r="H51" s="322"/>
      <c r="I51" s="322"/>
      <c r="J51" s="322"/>
    </row>
    <row r="52" spans="1:10" s="31" customFormat="1" ht="22" customHeight="1">
      <c r="A52" s="198" t="s">
        <v>29</v>
      </c>
      <c r="B52" s="36"/>
      <c r="C52" s="34"/>
      <c r="D52" s="39"/>
      <c r="E52" s="39"/>
      <c r="F52" s="39"/>
      <c r="G52" s="39"/>
      <c r="H52" s="39"/>
      <c r="I52" s="39"/>
      <c r="J52" s="39"/>
    </row>
    <row r="53" spans="1:10" s="31" customFormat="1" ht="22" customHeight="1">
      <c r="A53" s="60" t="s">
        <v>30</v>
      </c>
      <c r="B53" s="36">
        <v>8.1</v>
      </c>
      <c r="C53" s="34"/>
      <c r="D53" s="50">
        <v>300000</v>
      </c>
      <c r="E53" s="50"/>
      <c r="F53" s="50">
        <v>300000</v>
      </c>
      <c r="G53" s="50"/>
      <c r="H53" s="50">
        <v>300000</v>
      </c>
      <c r="I53" s="50"/>
      <c r="J53" s="50">
        <v>300000</v>
      </c>
    </row>
    <row r="54" spans="1:10" s="31" customFormat="1" ht="22" customHeight="1">
      <c r="A54" s="60" t="s">
        <v>167</v>
      </c>
      <c r="B54" s="48">
        <v>8.1999999999999993</v>
      </c>
      <c r="C54" s="34"/>
      <c r="D54" s="50">
        <v>500000</v>
      </c>
      <c r="E54" s="50"/>
      <c r="F54" s="50">
        <v>340000</v>
      </c>
      <c r="G54" s="50"/>
      <c r="H54" s="50">
        <v>500000</v>
      </c>
      <c r="I54" s="50"/>
      <c r="J54" s="50">
        <v>340000</v>
      </c>
    </row>
    <row r="55" spans="1:10" s="31" customFormat="1" ht="22" customHeight="1">
      <c r="A55" s="62" t="s">
        <v>168</v>
      </c>
      <c r="C55" s="51"/>
      <c r="D55" s="50">
        <v>1233</v>
      </c>
      <c r="E55" s="42"/>
      <c r="F55" s="50">
        <v>4310</v>
      </c>
      <c r="G55" s="44"/>
      <c r="H55" s="50">
        <v>469</v>
      </c>
      <c r="I55" s="44"/>
      <c r="J55" s="50">
        <v>459</v>
      </c>
    </row>
    <row r="56" spans="1:10" s="31" customFormat="1" ht="22" customHeight="1">
      <c r="A56" s="60" t="s">
        <v>31</v>
      </c>
      <c r="B56" s="36" t="s">
        <v>208</v>
      </c>
      <c r="C56" s="34"/>
      <c r="D56" s="46">
        <v>0</v>
      </c>
      <c r="E56" s="50"/>
      <c r="F56" s="46">
        <v>0</v>
      </c>
      <c r="G56" s="50"/>
      <c r="H56" s="50">
        <v>117094</v>
      </c>
      <c r="I56" s="50"/>
      <c r="J56" s="50">
        <v>690200</v>
      </c>
    </row>
    <row r="57" spans="1:10" s="31" customFormat="1" ht="22" customHeight="1">
      <c r="A57" s="60" t="s">
        <v>32</v>
      </c>
      <c r="B57" s="36"/>
      <c r="C57" s="34"/>
      <c r="D57" s="50">
        <v>4896</v>
      </c>
      <c r="E57" s="50"/>
      <c r="F57" s="50">
        <v>7</v>
      </c>
      <c r="G57" s="50"/>
      <c r="H57" s="46">
        <v>0</v>
      </c>
      <c r="I57" s="50"/>
      <c r="J57" s="288">
        <v>0</v>
      </c>
    </row>
    <row r="58" spans="1:10" s="31" customFormat="1" ht="22" customHeight="1">
      <c r="A58" s="60" t="s">
        <v>33</v>
      </c>
      <c r="B58" s="36"/>
      <c r="C58" s="34"/>
      <c r="D58" s="50">
        <v>39175</v>
      </c>
      <c r="E58" s="50"/>
      <c r="F58" s="50">
        <v>126580</v>
      </c>
      <c r="G58" s="50"/>
      <c r="H58" s="50">
        <v>23505</v>
      </c>
      <c r="I58" s="50"/>
      <c r="J58" s="50">
        <v>78981</v>
      </c>
    </row>
    <row r="59" spans="1:10" s="32" customFormat="1" ht="22" customHeight="1">
      <c r="A59" s="63" t="s">
        <v>34</v>
      </c>
      <c r="B59" s="198"/>
      <c r="C59" s="35"/>
      <c r="D59" s="204">
        <f>SUM(D53:D58)</f>
        <v>845304</v>
      </c>
      <c r="E59" s="205"/>
      <c r="F59" s="204">
        <f>SUM(F53:F58)</f>
        <v>770897</v>
      </c>
      <c r="G59" s="205"/>
      <c r="H59" s="204">
        <f>SUM(H53:H58)</f>
        <v>941068</v>
      </c>
      <c r="I59" s="205"/>
      <c r="J59" s="204">
        <f>SUM(J53:J58)</f>
        <v>1409640</v>
      </c>
    </row>
    <row r="60" spans="1:10" s="31" customFormat="1" ht="22" customHeight="1">
      <c r="B60" s="36"/>
      <c r="C60" s="34"/>
      <c r="D60" s="52"/>
      <c r="E60" s="52"/>
      <c r="F60" s="52"/>
      <c r="G60" s="52"/>
      <c r="H60" s="52"/>
      <c r="I60" s="52"/>
      <c r="J60" s="52"/>
    </row>
    <row r="61" spans="1:10" s="31" customFormat="1" ht="22" customHeight="1">
      <c r="A61" s="198" t="s">
        <v>35</v>
      </c>
      <c r="B61" s="36"/>
      <c r="C61" s="34"/>
      <c r="D61" s="52"/>
      <c r="E61" s="52"/>
      <c r="F61" s="52"/>
      <c r="G61" s="52"/>
      <c r="H61" s="52"/>
      <c r="I61" s="52"/>
      <c r="J61" s="52"/>
    </row>
    <row r="62" spans="1:10" s="31" customFormat="1" ht="22" customHeight="1">
      <c r="A62" s="60" t="s">
        <v>169</v>
      </c>
      <c r="B62" s="36">
        <v>8.1999999999999993</v>
      </c>
      <c r="C62" s="34"/>
      <c r="D62" s="50">
        <v>366800</v>
      </c>
      <c r="E62" s="50"/>
      <c r="F62" s="50">
        <v>666800</v>
      </c>
      <c r="G62" s="50"/>
      <c r="H62" s="50">
        <v>366800</v>
      </c>
      <c r="I62" s="50"/>
      <c r="J62" s="50">
        <v>666800</v>
      </c>
    </row>
    <row r="63" spans="1:10" s="31" customFormat="1" ht="22" customHeight="1">
      <c r="A63" s="62" t="s">
        <v>36</v>
      </c>
      <c r="B63" s="48"/>
      <c r="C63" s="51"/>
      <c r="D63" s="42">
        <v>1347</v>
      </c>
      <c r="E63" s="42"/>
      <c r="F63" s="42">
        <v>4759</v>
      </c>
      <c r="G63" s="42"/>
      <c r="H63" s="42">
        <v>468</v>
      </c>
      <c r="I63" s="42"/>
      <c r="J63" s="42">
        <v>589</v>
      </c>
    </row>
    <row r="64" spans="1:10" s="31" customFormat="1" ht="22" customHeight="1">
      <c r="A64" s="60" t="s">
        <v>195</v>
      </c>
      <c r="B64" s="36"/>
      <c r="C64" s="34"/>
      <c r="D64" s="53">
        <v>70066</v>
      </c>
      <c r="E64" s="52"/>
      <c r="F64" s="53">
        <v>68755</v>
      </c>
      <c r="G64" s="52"/>
      <c r="H64" s="54">
        <v>29793</v>
      </c>
      <c r="I64" s="52"/>
      <c r="J64" s="54">
        <v>29383</v>
      </c>
    </row>
    <row r="65" spans="1:10" s="32" customFormat="1" ht="22" customHeight="1">
      <c r="A65" s="63" t="s">
        <v>37</v>
      </c>
      <c r="B65" s="38"/>
      <c r="C65" s="35"/>
      <c r="D65" s="206">
        <f>SUM(D62:D64)</f>
        <v>438213</v>
      </c>
      <c r="E65" s="205"/>
      <c r="F65" s="206">
        <f>SUM(F62:F64)</f>
        <v>740314</v>
      </c>
      <c r="G65" s="205"/>
      <c r="H65" s="206">
        <f>SUM(H62:H64)</f>
        <v>397061</v>
      </c>
      <c r="I65" s="205"/>
      <c r="J65" s="206">
        <f>SUM(J62:J64)</f>
        <v>696772</v>
      </c>
    </row>
    <row r="66" spans="1:10" s="32" customFormat="1" ht="22" customHeight="1">
      <c r="A66" s="63"/>
      <c r="B66" s="38"/>
      <c r="C66" s="35"/>
      <c r="D66" s="205"/>
      <c r="E66" s="205"/>
      <c r="F66" s="205"/>
      <c r="G66" s="205"/>
      <c r="H66" s="205"/>
      <c r="I66" s="205"/>
      <c r="J66" s="205"/>
    </row>
    <row r="67" spans="1:10" s="32" customFormat="1" ht="22" customHeight="1">
      <c r="A67" s="63" t="s">
        <v>38</v>
      </c>
      <c r="B67" s="38"/>
      <c r="C67" s="35"/>
      <c r="D67" s="206">
        <f>D65+D59</f>
        <v>1283517</v>
      </c>
      <c r="E67" s="205"/>
      <c r="F67" s="206">
        <f>F65+F59</f>
        <v>1511211</v>
      </c>
      <c r="G67" s="205"/>
      <c r="H67" s="206">
        <f>H65+H59</f>
        <v>1338129</v>
      </c>
      <c r="I67" s="205"/>
      <c r="J67" s="206">
        <f>J65+J59</f>
        <v>2106412</v>
      </c>
    </row>
    <row r="68" spans="1:10" s="31" customFormat="1" ht="22" customHeight="1">
      <c r="A68" s="40"/>
      <c r="B68" s="239"/>
      <c r="C68" s="34"/>
      <c r="D68" s="49"/>
      <c r="E68" s="49"/>
      <c r="F68" s="49"/>
      <c r="G68" s="49"/>
      <c r="H68" s="49"/>
      <c r="I68" s="49"/>
      <c r="J68" s="49"/>
    </row>
    <row r="69" spans="1:10" s="31" customFormat="1" ht="22" customHeight="1">
      <c r="A69" s="198" t="s">
        <v>39</v>
      </c>
      <c r="B69" s="238"/>
      <c r="C69" s="34"/>
      <c r="D69" s="39"/>
      <c r="E69" s="39"/>
      <c r="F69" s="39"/>
      <c r="G69" s="39"/>
      <c r="H69" s="39"/>
      <c r="I69" s="39"/>
      <c r="J69" s="39"/>
    </row>
    <row r="70" spans="1:10" s="31" customFormat="1" ht="22" customHeight="1">
      <c r="A70" s="215" t="s">
        <v>40</v>
      </c>
      <c r="B70" s="36"/>
      <c r="C70" s="34"/>
      <c r="D70" s="39"/>
      <c r="E70" s="39"/>
      <c r="F70" s="39"/>
      <c r="G70" s="39"/>
      <c r="H70" s="39"/>
      <c r="I70" s="39"/>
      <c r="J70" s="39"/>
    </row>
    <row r="71" spans="1:10" s="31" customFormat="1" ht="22" customHeight="1">
      <c r="A71" s="40" t="s">
        <v>41</v>
      </c>
      <c r="B71" s="36"/>
      <c r="C71" s="34"/>
      <c r="D71" s="39"/>
      <c r="E71" s="39"/>
      <c r="F71" s="39"/>
      <c r="G71" s="39"/>
      <c r="H71" s="39"/>
      <c r="I71" s="39"/>
      <c r="J71" s="39"/>
    </row>
    <row r="72" spans="1:10" s="31" customFormat="1" ht="22" customHeight="1" thickBot="1">
      <c r="A72" s="217" t="s">
        <v>42</v>
      </c>
      <c r="B72" s="36"/>
      <c r="C72" s="34"/>
      <c r="D72" s="55">
        <v>1729277</v>
      </c>
      <c r="E72" s="39"/>
      <c r="F72" s="55">
        <v>1729277</v>
      </c>
      <c r="G72" s="39"/>
      <c r="H72" s="55">
        <v>1729277</v>
      </c>
      <c r="I72" s="39"/>
      <c r="J72" s="55">
        <v>1729277</v>
      </c>
    </row>
    <row r="73" spans="1:10" s="31" customFormat="1" ht="22" customHeight="1" thickTop="1">
      <c r="A73" s="40" t="s">
        <v>43</v>
      </c>
      <c r="B73" s="36"/>
      <c r="C73" s="34"/>
      <c r="D73" s="47"/>
      <c r="E73" s="46"/>
      <c r="F73" s="47"/>
      <c r="G73" s="47"/>
      <c r="H73" s="47"/>
      <c r="I73" s="47"/>
      <c r="J73" s="47"/>
    </row>
    <row r="74" spans="1:10" s="31" customFormat="1" ht="22" customHeight="1">
      <c r="A74" s="217" t="s">
        <v>42</v>
      </c>
      <c r="B74" s="36"/>
      <c r="C74" s="34"/>
      <c r="D74" s="47">
        <v>1729277</v>
      </c>
      <c r="E74" s="46"/>
      <c r="F74" s="47">
        <v>1729277</v>
      </c>
      <c r="G74" s="47"/>
      <c r="H74" s="47">
        <v>1729277</v>
      </c>
      <c r="I74" s="47"/>
      <c r="J74" s="47">
        <v>1729277</v>
      </c>
    </row>
    <row r="75" spans="1:10" s="31" customFormat="1" ht="22" customHeight="1">
      <c r="A75" s="31" t="s">
        <v>44</v>
      </c>
      <c r="B75" s="36"/>
      <c r="C75" s="34"/>
      <c r="D75" s="47">
        <v>208455</v>
      </c>
      <c r="E75" s="47"/>
      <c r="F75" s="47">
        <v>208455</v>
      </c>
      <c r="G75" s="47"/>
      <c r="H75" s="47">
        <v>208455</v>
      </c>
      <c r="I75" s="47"/>
      <c r="J75" s="47">
        <v>208455</v>
      </c>
    </row>
    <row r="76" spans="1:10" s="31" customFormat="1" ht="22" customHeight="1">
      <c r="A76" s="31" t="s">
        <v>45</v>
      </c>
      <c r="B76" s="36"/>
      <c r="C76" s="34"/>
      <c r="D76" s="39"/>
      <c r="E76" s="39"/>
      <c r="F76" s="39"/>
      <c r="G76" s="39"/>
      <c r="H76" s="39"/>
      <c r="I76" s="39"/>
      <c r="J76" s="39"/>
    </row>
    <row r="77" spans="1:10" s="31" customFormat="1" ht="22" customHeight="1">
      <c r="A77" s="216" t="s">
        <v>46</v>
      </c>
      <c r="B77" s="36"/>
      <c r="C77" s="34"/>
      <c r="D77" s="39"/>
      <c r="E77" s="39"/>
      <c r="F77" s="39"/>
      <c r="G77" s="39"/>
      <c r="H77" s="39"/>
      <c r="I77" s="39"/>
      <c r="J77" s="39"/>
    </row>
    <row r="78" spans="1:10" s="31" customFormat="1" ht="22" customHeight="1">
      <c r="A78" s="40" t="s">
        <v>47</v>
      </c>
      <c r="B78" s="36"/>
      <c r="C78" s="34"/>
      <c r="D78" s="47">
        <v>65000</v>
      </c>
      <c r="E78" s="47"/>
      <c r="F78" s="47">
        <v>65000</v>
      </c>
      <c r="G78" s="47"/>
      <c r="H78" s="47">
        <v>65000</v>
      </c>
      <c r="I78" s="47"/>
      <c r="J78" s="47">
        <v>65000</v>
      </c>
    </row>
    <row r="79" spans="1:10" s="31" customFormat="1" ht="22" customHeight="1">
      <c r="A79" s="216" t="s">
        <v>48</v>
      </c>
      <c r="B79" s="36"/>
      <c r="C79" s="34"/>
      <c r="D79" s="47">
        <v>907027</v>
      </c>
      <c r="E79" s="47"/>
      <c r="F79" s="47">
        <v>936011</v>
      </c>
      <c r="G79" s="47"/>
      <c r="H79" s="47">
        <v>1027803</v>
      </c>
      <c r="I79" s="47"/>
      <c r="J79" s="47">
        <v>722712</v>
      </c>
    </row>
    <row r="80" spans="1:10" s="31" customFormat="1" ht="22" customHeight="1">
      <c r="A80" s="31" t="s">
        <v>49</v>
      </c>
      <c r="B80" s="36"/>
      <c r="C80" s="34"/>
      <c r="D80" s="54">
        <v>-314078</v>
      </c>
      <c r="E80" s="47"/>
      <c r="F80" s="54">
        <v>-321476</v>
      </c>
      <c r="G80" s="47"/>
      <c r="H80" s="54">
        <v>-8112</v>
      </c>
      <c r="I80" s="47"/>
      <c r="J80" s="54">
        <v>-7949</v>
      </c>
    </row>
    <row r="81" spans="1:12" s="31" customFormat="1" ht="22" customHeight="1">
      <c r="A81" s="63" t="s">
        <v>50</v>
      </c>
      <c r="B81" s="36"/>
      <c r="C81" s="34"/>
      <c r="D81" s="201">
        <f>SUM(D74:D80)</f>
        <v>2595681</v>
      </c>
      <c r="E81" s="149"/>
      <c r="F81" s="201">
        <f>SUM(F74:F80)</f>
        <v>2617267</v>
      </c>
      <c r="G81" s="149"/>
      <c r="H81" s="201">
        <f>SUM(H74:H80)</f>
        <v>3022423</v>
      </c>
      <c r="I81" s="149"/>
      <c r="J81" s="201">
        <f>SUM(J74:J80)</f>
        <v>2717495</v>
      </c>
      <c r="K81" s="49"/>
      <c r="L81" s="49"/>
    </row>
    <row r="82" spans="1:12" s="31" customFormat="1" ht="22" customHeight="1">
      <c r="A82" s="63"/>
      <c r="B82" s="36"/>
      <c r="C82" s="34"/>
      <c r="D82" s="202"/>
      <c r="E82" s="202"/>
      <c r="F82" s="202"/>
      <c r="G82" s="202"/>
      <c r="H82" s="202"/>
      <c r="I82" s="202"/>
      <c r="J82" s="202"/>
    </row>
    <row r="83" spans="1:12" s="31" customFormat="1" ht="22" customHeight="1" thickBot="1">
      <c r="A83" s="32" t="s">
        <v>51</v>
      </c>
      <c r="B83" s="38"/>
      <c r="C83" s="35"/>
      <c r="D83" s="203">
        <f>D81+D67</f>
        <v>3879198</v>
      </c>
      <c r="E83" s="202"/>
      <c r="F83" s="203">
        <f>F81+F67</f>
        <v>4128478</v>
      </c>
      <c r="G83" s="202"/>
      <c r="H83" s="203">
        <f>H81+H67</f>
        <v>4360552</v>
      </c>
      <c r="I83" s="202"/>
      <c r="J83" s="203">
        <f>J81+J67</f>
        <v>4823907</v>
      </c>
    </row>
    <row r="84" spans="1:12" s="31" customFormat="1" ht="22" customHeight="1" thickTop="1">
      <c r="B84" s="36"/>
      <c r="C84" s="35"/>
      <c r="D84" s="47"/>
      <c r="E84" s="47"/>
      <c r="F84" s="47"/>
      <c r="G84" s="47"/>
      <c r="H84" s="47"/>
      <c r="I84" s="47"/>
      <c r="J84" s="47"/>
    </row>
    <row r="85" spans="1:12" s="31" customFormat="1" ht="22" customHeight="1">
      <c r="A85" s="319"/>
      <c r="B85" s="319"/>
      <c r="C85" s="35"/>
      <c r="D85" s="47"/>
      <c r="E85" s="47"/>
      <c r="F85" s="47"/>
      <c r="G85" s="47"/>
      <c r="H85" s="47"/>
      <c r="I85" s="47"/>
      <c r="J85" s="47"/>
    </row>
    <row r="86" spans="1:12" s="31" customFormat="1" ht="22" customHeight="1">
      <c r="B86" s="33"/>
      <c r="C86" s="34"/>
    </row>
    <row r="87" spans="1:12" s="31" customFormat="1" ht="22" customHeight="1">
      <c r="B87" s="33"/>
      <c r="C87" s="34"/>
      <c r="D87" s="49"/>
      <c r="E87" s="49"/>
      <c r="F87" s="49"/>
      <c r="G87" s="49"/>
      <c r="H87" s="49"/>
      <c r="I87" s="49"/>
      <c r="J87" s="49"/>
    </row>
    <row r="88" spans="1:12" s="31" customFormat="1" ht="22" customHeight="1">
      <c r="B88" s="33"/>
      <c r="C88" s="34"/>
      <c r="D88" s="49"/>
    </row>
    <row r="89" spans="1:12" s="31" customFormat="1" ht="22" customHeight="1">
      <c r="B89" s="36"/>
      <c r="C89" s="34"/>
    </row>
    <row r="90" spans="1:12" s="31" customFormat="1" ht="22" customHeight="1">
      <c r="B90" s="36"/>
      <c r="C90" s="34"/>
    </row>
    <row r="92" spans="1:12" ht="22" customHeight="1">
      <c r="B92" s="28"/>
    </row>
    <row r="93" spans="1:12" ht="22" customHeight="1">
      <c r="B93" s="28"/>
    </row>
  </sheetData>
  <mergeCells count="13">
    <mergeCell ref="H47:J47"/>
    <mergeCell ref="A85:B85"/>
    <mergeCell ref="A2:J2"/>
    <mergeCell ref="A3:J3"/>
    <mergeCell ref="A4:J4"/>
    <mergeCell ref="H5:J5"/>
    <mergeCell ref="A42:B42"/>
    <mergeCell ref="D51:J51"/>
    <mergeCell ref="D9:J9"/>
    <mergeCell ref="D5:F5"/>
    <mergeCell ref="A45:J45"/>
    <mergeCell ref="A46:J46"/>
    <mergeCell ref="A44:J44"/>
  </mergeCells>
  <pageMargins left="0.8" right="0.8" top="0.48" bottom="0.4" header="0.5" footer="0.5"/>
  <pageSetup paperSize="9" scale="72" firstPageNumber="3"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1" manualBreakCount="1">
    <brk id="4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9"/>
  <sheetViews>
    <sheetView view="pageBreakPreview" zoomScale="80" zoomScaleNormal="70" zoomScaleSheetLayoutView="80" workbookViewId="0"/>
  </sheetViews>
  <sheetFormatPr defaultColWidth="10.6640625" defaultRowHeight="22" customHeight="1"/>
  <cols>
    <col min="1" max="1" width="58.77734375" style="16" customWidth="1"/>
    <col min="2" max="2" width="11.109375" style="105" customWidth="1"/>
    <col min="3" max="3" width="1.6640625" style="105" customWidth="1"/>
    <col min="4" max="4" width="15.109375" style="16" customWidth="1"/>
    <col min="5" max="5" width="1.6640625" style="16" customWidth="1"/>
    <col min="6" max="6" width="15.109375" style="16" customWidth="1"/>
    <col min="7" max="7" width="1.6640625" style="16" customWidth="1"/>
    <col min="8" max="8" width="15.109375" style="16" customWidth="1"/>
    <col min="9" max="9" width="1.44140625" style="16" customWidth="1"/>
    <col min="10" max="10" width="15.109375" style="16" customWidth="1"/>
    <col min="11" max="11" width="2" style="16" customWidth="1"/>
    <col min="12" max="16384" width="10.6640625" style="16"/>
  </cols>
  <sheetData>
    <row r="1" spans="1:11" s="67" customFormat="1" ht="22" customHeight="1">
      <c r="A1" s="310" t="s">
        <v>206</v>
      </c>
      <c r="B1" s="30"/>
      <c r="C1" s="30"/>
      <c r="D1" s="30"/>
      <c r="E1" s="30"/>
      <c r="F1" s="30"/>
      <c r="G1" s="30"/>
      <c r="H1" s="30"/>
      <c r="I1" s="30"/>
      <c r="J1" s="30"/>
    </row>
    <row r="2" spans="1:11" s="67" customFormat="1" ht="22" customHeight="1">
      <c r="A2" s="320" t="s">
        <v>201</v>
      </c>
      <c r="B2" s="320"/>
      <c r="C2" s="320"/>
      <c r="D2" s="320"/>
      <c r="E2" s="320"/>
      <c r="F2" s="320"/>
      <c r="G2" s="320"/>
      <c r="H2" s="320"/>
      <c r="I2" s="320"/>
      <c r="J2" s="320"/>
    </row>
    <row r="3" spans="1:11" s="67" customFormat="1" ht="22" customHeight="1">
      <c r="A3" s="320" t="s">
        <v>213</v>
      </c>
      <c r="B3" s="320"/>
      <c r="C3" s="320"/>
      <c r="D3" s="320"/>
      <c r="E3" s="320"/>
      <c r="F3" s="320"/>
      <c r="G3" s="320"/>
      <c r="H3" s="320"/>
      <c r="I3" s="320"/>
      <c r="J3" s="320"/>
    </row>
    <row r="4" spans="1:11" s="67" customFormat="1" ht="22" customHeight="1">
      <c r="A4" s="106"/>
      <c r="B4" s="106"/>
      <c r="C4" s="106"/>
      <c r="D4" s="106"/>
      <c r="E4" s="106"/>
      <c r="F4" s="106"/>
      <c r="G4" s="106"/>
      <c r="H4" s="106"/>
      <c r="I4" s="106"/>
      <c r="J4" s="106"/>
    </row>
    <row r="5" spans="1:11" s="68" customFormat="1" ht="22" customHeight="1">
      <c r="A5" s="69"/>
      <c r="D5" s="325" t="s">
        <v>1</v>
      </c>
      <c r="E5" s="325"/>
      <c r="F5" s="325"/>
      <c r="G5" s="325"/>
      <c r="H5" s="325" t="s">
        <v>2</v>
      </c>
      <c r="I5" s="325"/>
      <c r="J5" s="325"/>
    </row>
    <row r="6" spans="1:11" s="68" customFormat="1" ht="22" customHeight="1">
      <c r="A6" s="69"/>
      <c r="B6" s="98"/>
      <c r="C6" s="226"/>
      <c r="D6" s="327" t="s">
        <v>52</v>
      </c>
      <c r="E6" s="327"/>
      <c r="F6" s="327"/>
      <c r="G6" s="70"/>
      <c r="H6" s="327" t="s">
        <v>52</v>
      </c>
      <c r="I6" s="327"/>
      <c r="J6" s="327"/>
    </row>
    <row r="7" spans="1:11" s="68" customFormat="1" ht="22" customHeight="1">
      <c r="A7" s="69"/>
      <c r="B7" s="98"/>
      <c r="C7" s="226"/>
      <c r="D7" s="327" t="s">
        <v>53</v>
      </c>
      <c r="E7" s="327"/>
      <c r="F7" s="327"/>
      <c r="G7" s="70"/>
      <c r="H7" s="327" t="s">
        <v>53</v>
      </c>
      <c r="I7" s="327"/>
      <c r="J7" s="327"/>
    </row>
    <row r="8" spans="1:11" s="68" customFormat="1" ht="22" customHeight="1">
      <c r="A8" s="69"/>
      <c r="B8" s="98" t="s">
        <v>6</v>
      </c>
      <c r="C8" s="226"/>
      <c r="D8" s="70">
        <v>2565</v>
      </c>
      <c r="F8" s="70">
        <v>2564</v>
      </c>
      <c r="H8" s="70">
        <v>2565</v>
      </c>
      <c r="I8" s="70"/>
      <c r="J8" s="70">
        <v>2564</v>
      </c>
    </row>
    <row r="9" spans="1:11" s="68" customFormat="1" ht="22" customHeight="1">
      <c r="A9" s="69"/>
      <c r="B9" s="99"/>
      <c r="C9" s="99"/>
      <c r="D9" s="326" t="s">
        <v>7</v>
      </c>
      <c r="E9" s="326"/>
      <c r="F9" s="326"/>
      <c r="G9" s="326"/>
      <c r="H9" s="326"/>
      <c r="I9" s="326"/>
      <c r="J9" s="326"/>
    </row>
    <row r="10" spans="1:11" s="68" customFormat="1" ht="22" customHeight="1">
      <c r="A10" s="104" t="s">
        <v>54</v>
      </c>
      <c r="B10" s="98"/>
      <c r="C10" s="226"/>
      <c r="G10" s="71"/>
      <c r="H10" s="71"/>
      <c r="I10" s="71"/>
      <c r="J10" s="71"/>
    </row>
    <row r="11" spans="1:11" s="68" customFormat="1" ht="22" customHeight="1">
      <c r="A11" s="72" t="s">
        <v>55</v>
      </c>
      <c r="B11" s="100"/>
      <c r="C11" s="100"/>
      <c r="D11" s="73">
        <v>17527</v>
      </c>
      <c r="E11" s="74"/>
      <c r="F11" s="73">
        <v>4159</v>
      </c>
      <c r="G11" s="74"/>
      <c r="H11" s="73">
        <v>38394</v>
      </c>
      <c r="I11" s="74"/>
      <c r="J11" s="73">
        <v>29216</v>
      </c>
      <c r="K11" s="75"/>
    </row>
    <row r="12" spans="1:11" s="68" customFormat="1" ht="22" customHeight="1">
      <c r="A12" s="76" t="s">
        <v>56</v>
      </c>
      <c r="B12" s="100"/>
      <c r="C12" s="100"/>
      <c r="D12" s="73">
        <v>69619</v>
      </c>
      <c r="E12" s="73"/>
      <c r="F12" s="73">
        <v>84932</v>
      </c>
      <c r="G12" s="73"/>
      <c r="H12" s="46">
        <v>0</v>
      </c>
      <c r="I12" s="73"/>
      <c r="J12" s="207">
        <v>0</v>
      </c>
      <c r="K12" s="75"/>
    </row>
    <row r="13" spans="1:11" s="68" customFormat="1" ht="22" customHeight="1">
      <c r="A13" s="76" t="s">
        <v>190</v>
      </c>
      <c r="B13" s="272">
        <v>7</v>
      </c>
      <c r="C13" s="99"/>
      <c r="D13" s="46">
        <v>0</v>
      </c>
      <c r="E13" s="73"/>
      <c r="F13" s="261">
        <v>0</v>
      </c>
      <c r="G13" s="73"/>
      <c r="H13" s="73">
        <v>298806</v>
      </c>
      <c r="I13" s="73"/>
      <c r="J13" s="207">
        <v>0</v>
      </c>
      <c r="K13" s="75"/>
    </row>
    <row r="14" spans="1:11" s="68" customFormat="1" ht="22" customHeight="1">
      <c r="A14" s="76" t="s">
        <v>57</v>
      </c>
      <c r="B14" s="100"/>
      <c r="C14" s="100"/>
      <c r="D14" s="73">
        <v>2184</v>
      </c>
      <c r="E14" s="73"/>
      <c r="F14" s="73">
        <v>764</v>
      </c>
      <c r="G14" s="73"/>
      <c r="H14" s="73">
        <v>1368</v>
      </c>
      <c r="I14" s="73"/>
      <c r="J14" s="73">
        <v>2024</v>
      </c>
      <c r="K14" s="75"/>
    </row>
    <row r="15" spans="1:11" s="68" customFormat="1" ht="22" customHeight="1">
      <c r="A15" s="78" t="s">
        <v>58</v>
      </c>
      <c r="B15" s="98"/>
      <c r="C15" s="226"/>
      <c r="D15" s="249">
        <f>SUM(D11:D14)</f>
        <v>89330</v>
      </c>
      <c r="E15" s="108"/>
      <c r="F15" s="107">
        <f>SUM(F11:F14)</f>
        <v>89855</v>
      </c>
      <c r="G15" s="108">
        <f>SUM(G11:G14)</f>
        <v>0</v>
      </c>
      <c r="H15" s="249">
        <f>SUM(H11:H14)</f>
        <v>338568</v>
      </c>
      <c r="I15" s="108"/>
      <c r="J15" s="107">
        <f>SUM(J11:J14)</f>
        <v>31240</v>
      </c>
      <c r="K15" s="75"/>
    </row>
    <row r="16" spans="1:11" s="68" customFormat="1" ht="22" customHeight="1">
      <c r="A16" s="79"/>
      <c r="B16" s="98"/>
      <c r="C16" s="226"/>
      <c r="D16" s="73"/>
      <c r="E16" s="73"/>
      <c r="F16" s="73"/>
      <c r="G16" s="73"/>
      <c r="H16" s="73"/>
      <c r="I16" s="73"/>
      <c r="J16" s="73"/>
      <c r="K16" s="75"/>
    </row>
    <row r="17" spans="1:11" s="68" customFormat="1" ht="22" customHeight="1">
      <c r="A17" s="104" t="s">
        <v>157</v>
      </c>
      <c r="B17" s="98"/>
      <c r="C17" s="226"/>
      <c r="D17" s="74"/>
      <c r="E17" s="74"/>
      <c r="F17" s="74"/>
      <c r="G17" s="74"/>
      <c r="H17" s="74"/>
      <c r="I17" s="74"/>
      <c r="J17" s="74"/>
      <c r="K17" s="75"/>
    </row>
    <row r="18" spans="1:11" s="68" customFormat="1" ht="22" customHeight="1">
      <c r="A18" s="76" t="s">
        <v>158</v>
      </c>
      <c r="B18" s="98"/>
      <c r="C18" s="226"/>
      <c r="D18" s="80">
        <v>14081</v>
      </c>
      <c r="E18" s="74"/>
      <c r="F18" s="80">
        <v>15570</v>
      </c>
      <c r="G18" s="74"/>
      <c r="H18" s="73">
        <v>11537</v>
      </c>
      <c r="I18" s="74"/>
      <c r="J18" s="73">
        <v>10491</v>
      </c>
      <c r="K18" s="75"/>
    </row>
    <row r="19" spans="1:11" s="68" customFormat="1" ht="22" customHeight="1">
      <c r="A19" s="76" t="s">
        <v>156</v>
      </c>
      <c r="B19" s="101"/>
      <c r="C19" s="101"/>
      <c r="D19" s="80">
        <v>34603</v>
      </c>
      <c r="E19" s="73"/>
      <c r="F19" s="80">
        <v>34292</v>
      </c>
      <c r="G19" s="73"/>
      <c r="H19" s="46">
        <v>0</v>
      </c>
      <c r="I19" s="82"/>
      <c r="J19" s="261">
        <v>0</v>
      </c>
      <c r="K19" s="75"/>
    </row>
    <row r="20" spans="1:11" s="68" customFormat="1" ht="22" customHeight="1">
      <c r="A20" s="76" t="s">
        <v>60</v>
      </c>
      <c r="B20" s="100"/>
      <c r="C20" s="100"/>
      <c r="D20" s="80">
        <v>9376</v>
      </c>
      <c r="E20" s="73"/>
      <c r="F20" s="80">
        <v>28161</v>
      </c>
      <c r="G20" s="73"/>
      <c r="H20" s="73">
        <v>6710</v>
      </c>
      <c r="I20" s="73"/>
      <c r="J20" s="73">
        <v>15648</v>
      </c>
      <c r="K20" s="75"/>
    </row>
    <row r="21" spans="1:11" s="68" customFormat="1" ht="22" customHeight="1">
      <c r="A21" s="78" t="s">
        <v>161</v>
      </c>
      <c r="B21" s="102"/>
      <c r="C21" s="102"/>
      <c r="D21" s="107">
        <f>SUM(D18:D20)</f>
        <v>58060</v>
      </c>
      <c r="E21" s="109"/>
      <c r="F21" s="107">
        <f>SUM(F18:F20)</f>
        <v>78023</v>
      </c>
      <c r="G21" s="108">
        <f>SUM(G18:G20)</f>
        <v>0</v>
      </c>
      <c r="H21" s="107">
        <f>SUM(H18:H20)</f>
        <v>18247</v>
      </c>
      <c r="I21" s="108"/>
      <c r="J21" s="107">
        <f>SUM(J18:J20)</f>
        <v>26139</v>
      </c>
      <c r="K21" s="75"/>
    </row>
    <row r="22" spans="1:11" s="68" customFormat="1" ht="22" customHeight="1">
      <c r="A22" s="78"/>
      <c r="B22" s="102"/>
      <c r="C22" s="102"/>
      <c r="D22" s="90"/>
      <c r="E22" s="74"/>
      <c r="F22" s="90"/>
      <c r="G22" s="73"/>
      <c r="H22" s="90"/>
      <c r="I22" s="73"/>
      <c r="J22" s="90"/>
      <c r="K22" s="75"/>
    </row>
    <row r="23" spans="1:11" s="68" customFormat="1" ht="22" customHeight="1">
      <c r="A23" s="32" t="s">
        <v>170</v>
      </c>
      <c r="B23" s="102"/>
      <c r="C23" s="102"/>
      <c r="D23" s="277">
        <f>D15-D21</f>
        <v>31270</v>
      </c>
      <c r="E23" s="108"/>
      <c r="F23" s="277">
        <f>F15-F21</f>
        <v>11832</v>
      </c>
      <c r="G23" s="108"/>
      <c r="H23" s="277">
        <f>H15-H21</f>
        <v>320321</v>
      </c>
      <c r="I23" s="108"/>
      <c r="J23" s="277">
        <f>J15-J21</f>
        <v>5101</v>
      </c>
      <c r="K23" s="75"/>
    </row>
    <row r="24" spans="1:11" s="68" customFormat="1" ht="22" customHeight="1">
      <c r="A24" s="76" t="s">
        <v>59</v>
      </c>
      <c r="B24" s="100"/>
      <c r="C24" s="100"/>
      <c r="D24" s="80">
        <v>14207</v>
      </c>
      <c r="E24" s="81"/>
      <c r="F24" s="80">
        <v>12987</v>
      </c>
      <c r="G24" s="73"/>
      <c r="H24" s="73">
        <v>15230</v>
      </c>
      <c r="I24" s="73"/>
      <c r="J24" s="73">
        <v>16031</v>
      </c>
      <c r="K24" s="75"/>
    </row>
    <row r="25" spans="1:11" s="68" customFormat="1" ht="22" customHeight="1">
      <c r="A25" s="76" t="s">
        <v>61</v>
      </c>
      <c r="B25" s="100"/>
      <c r="C25" s="100"/>
      <c r="D25" s="261">
        <v>0</v>
      </c>
      <c r="E25" s="73"/>
      <c r="F25" s="80">
        <v>-8224</v>
      </c>
      <c r="G25" s="73"/>
      <c r="H25" s="271">
        <v>0</v>
      </c>
      <c r="I25" s="73"/>
      <c r="J25" s="73">
        <v>-8224</v>
      </c>
      <c r="K25" s="75"/>
    </row>
    <row r="26" spans="1:11" s="68" customFormat="1" ht="22" customHeight="1">
      <c r="A26" s="31" t="s">
        <v>196</v>
      </c>
      <c r="B26" s="98"/>
      <c r="C26" s="226"/>
      <c r="D26" s="83">
        <v>-28581</v>
      </c>
      <c r="E26" s="81"/>
      <c r="F26" s="83">
        <v>738</v>
      </c>
      <c r="G26" s="80"/>
      <c r="H26" s="270">
        <v>0</v>
      </c>
      <c r="I26" s="80"/>
      <c r="J26" s="267">
        <v>0</v>
      </c>
      <c r="K26" s="75"/>
    </row>
    <row r="27" spans="1:11" s="68" customFormat="1" ht="22" customHeight="1">
      <c r="A27" s="84" t="s">
        <v>178</v>
      </c>
      <c r="B27" s="98"/>
      <c r="C27" s="226"/>
      <c r="D27" s="250">
        <f>D23-D24+D26-D25</f>
        <v>-11518</v>
      </c>
      <c r="E27" s="111"/>
      <c r="F27" s="250">
        <f>F23-F24+F26-F25</f>
        <v>7807</v>
      </c>
      <c r="G27" s="110"/>
      <c r="H27" s="250">
        <f>H23-H24+H26-H25</f>
        <v>305091</v>
      </c>
      <c r="I27" s="110"/>
      <c r="J27" s="250">
        <f>J23-J24+J26-J25</f>
        <v>-2706</v>
      </c>
      <c r="K27" s="75"/>
    </row>
    <row r="28" spans="1:11" s="68" customFormat="1" ht="22" customHeight="1">
      <c r="A28" s="85" t="s">
        <v>151</v>
      </c>
      <c r="B28" s="98"/>
      <c r="C28" s="226"/>
      <c r="D28" s="259">
        <v>-5610</v>
      </c>
      <c r="E28" s="80"/>
      <c r="F28" s="86">
        <v>-9170</v>
      </c>
      <c r="G28" s="80"/>
      <c r="H28" s="269">
        <v>0</v>
      </c>
      <c r="I28" s="80"/>
      <c r="J28" s="267">
        <v>0</v>
      </c>
      <c r="K28" s="75"/>
    </row>
    <row r="29" spans="1:11" s="68" customFormat="1" ht="22" customHeight="1">
      <c r="A29" s="84" t="s">
        <v>62</v>
      </c>
      <c r="B29" s="103"/>
      <c r="C29" s="103"/>
      <c r="D29" s="251">
        <f>D27+D28</f>
        <v>-17128</v>
      </c>
      <c r="E29" s="110"/>
      <c r="F29" s="107">
        <f>F27+F28</f>
        <v>-1363</v>
      </c>
      <c r="G29" s="110">
        <f>G27+G28</f>
        <v>0</v>
      </c>
      <c r="H29" s="251">
        <f>H27+H28</f>
        <v>305091</v>
      </c>
      <c r="I29" s="110"/>
      <c r="J29" s="112">
        <f>J27+J28</f>
        <v>-2706</v>
      </c>
      <c r="K29" s="75"/>
    </row>
    <row r="30" spans="1:11" s="68" customFormat="1" ht="22" customHeight="1">
      <c r="A30" s="84"/>
      <c r="B30" s="103"/>
      <c r="C30" s="103"/>
      <c r="D30" s="87"/>
      <c r="E30" s="87"/>
      <c r="F30" s="87"/>
      <c r="G30" s="87"/>
      <c r="H30" s="87"/>
      <c r="I30" s="87"/>
      <c r="J30" s="87"/>
      <c r="K30" s="75"/>
    </row>
    <row r="31" spans="1:11" s="68" customFormat="1" ht="22" customHeight="1">
      <c r="B31" s="99"/>
      <c r="C31" s="99"/>
      <c r="K31" s="75"/>
    </row>
    <row r="32" spans="1:11" s="68" customFormat="1" ht="22" customHeight="1">
      <c r="B32" s="99"/>
      <c r="C32" s="99"/>
      <c r="K32" s="75"/>
    </row>
    <row r="33" spans="1:11" s="68" customFormat="1" ht="22" customHeight="1">
      <c r="B33" s="99"/>
      <c r="C33" s="99"/>
      <c r="K33" s="75"/>
    </row>
    <row r="34" spans="1:11" s="68" customFormat="1" ht="22" customHeight="1">
      <c r="A34" s="310" t="s">
        <v>206</v>
      </c>
      <c r="B34" s="30"/>
      <c r="C34" s="30"/>
      <c r="D34" s="30"/>
      <c r="E34" s="30"/>
      <c r="F34" s="30"/>
      <c r="G34" s="30"/>
      <c r="H34" s="30"/>
      <c r="I34" s="30"/>
      <c r="J34" s="30"/>
      <c r="K34" s="75"/>
    </row>
    <row r="35" spans="1:11" s="68" customFormat="1" ht="22" customHeight="1">
      <c r="A35" s="320" t="s">
        <v>201</v>
      </c>
      <c r="B35" s="320"/>
      <c r="C35" s="320"/>
      <c r="D35" s="320"/>
      <c r="E35" s="320"/>
      <c r="F35" s="320"/>
      <c r="G35" s="320"/>
      <c r="H35" s="320"/>
      <c r="I35" s="320"/>
      <c r="J35" s="320"/>
      <c r="K35" s="75"/>
    </row>
    <row r="36" spans="1:11" s="68" customFormat="1" ht="22" customHeight="1">
      <c r="A36" s="320" t="s">
        <v>213</v>
      </c>
      <c r="B36" s="320"/>
      <c r="C36" s="320"/>
      <c r="D36" s="320"/>
      <c r="E36" s="320"/>
      <c r="F36" s="320"/>
      <c r="G36" s="320"/>
      <c r="H36" s="320"/>
      <c r="I36" s="320"/>
      <c r="J36" s="320"/>
      <c r="K36" s="75"/>
    </row>
    <row r="37" spans="1:11" s="68" customFormat="1" ht="22" customHeight="1">
      <c r="A37" s="324"/>
      <c r="B37" s="324"/>
      <c r="C37" s="324"/>
      <c r="D37" s="324"/>
      <c r="E37" s="324"/>
      <c r="F37" s="324"/>
      <c r="G37" s="324"/>
      <c r="H37" s="324"/>
      <c r="I37" s="324"/>
      <c r="J37" s="324"/>
      <c r="K37" s="75"/>
    </row>
    <row r="38" spans="1:11" s="68" customFormat="1" ht="22" customHeight="1">
      <c r="D38" s="325" t="s">
        <v>1</v>
      </c>
      <c r="E38" s="325"/>
      <c r="F38" s="325"/>
      <c r="G38" s="325"/>
      <c r="H38" s="325" t="s">
        <v>2</v>
      </c>
      <c r="I38" s="325"/>
      <c r="J38" s="325"/>
      <c r="K38" s="75"/>
    </row>
    <row r="39" spans="1:11" s="68" customFormat="1" ht="22" customHeight="1">
      <c r="B39" s="98"/>
      <c r="C39" s="226"/>
      <c r="D39" s="327" t="s">
        <v>52</v>
      </c>
      <c r="E39" s="327"/>
      <c r="F39" s="327"/>
      <c r="G39" s="70"/>
      <c r="H39" s="327" t="s">
        <v>52</v>
      </c>
      <c r="I39" s="327"/>
      <c r="J39" s="327"/>
      <c r="K39" s="75"/>
    </row>
    <row r="40" spans="1:11" s="68" customFormat="1" ht="22" customHeight="1">
      <c r="B40" s="98"/>
      <c r="C40" s="226"/>
      <c r="D40" s="327" t="s">
        <v>53</v>
      </c>
      <c r="E40" s="327"/>
      <c r="F40" s="327"/>
      <c r="G40" s="70"/>
      <c r="H40" s="327" t="s">
        <v>53</v>
      </c>
      <c r="I40" s="327"/>
      <c r="J40" s="327"/>
      <c r="K40" s="75"/>
    </row>
    <row r="41" spans="1:11" s="68" customFormat="1" ht="22" customHeight="1">
      <c r="B41" s="98"/>
      <c r="C41" s="226"/>
      <c r="D41" s="70">
        <v>2565</v>
      </c>
      <c r="F41" s="70">
        <v>2564</v>
      </c>
      <c r="H41" s="70">
        <v>2565</v>
      </c>
      <c r="I41" s="70"/>
      <c r="J41" s="70">
        <v>2564</v>
      </c>
      <c r="K41" s="75"/>
    </row>
    <row r="42" spans="1:11" s="68" customFormat="1" ht="22" customHeight="1">
      <c r="B42" s="98"/>
      <c r="C42" s="226"/>
      <c r="D42" s="326" t="s">
        <v>7</v>
      </c>
      <c r="E42" s="326"/>
      <c r="F42" s="326"/>
      <c r="G42" s="326"/>
      <c r="H42" s="326"/>
      <c r="I42" s="326"/>
      <c r="J42" s="326"/>
      <c r="K42" s="75"/>
    </row>
    <row r="43" spans="1:11" s="68" customFormat="1" ht="22" customHeight="1">
      <c r="A43" s="218" t="s">
        <v>176</v>
      </c>
      <c r="B43" s="102"/>
      <c r="C43" s="102"/>
      <c r="D43" s="88"/>
      <c r="F43" s="88"/>
      <c r="H43" s="88"/>
      <c r="I43" s="88"/>
      <c r="J43" s="88"/>
      <c r="K43" s="75"/>
    </row>
    <row r="44" spans="1:11" s="68" customFormat="1" ht="22" customHeight="1">
      <c r="A44" s="219" t="s">
        <v>135</v>
      </c>
      <c r="B44" s="102"/>
      <c r="C44" s="102"/>
      <c r="D44" s="88"/>
      <c r="E44" s="88"/>
      <c r="F44" s="88"/>
      <c r="G44" s="88"/>
      <c r="H44" s="88"/>
      <c r="I44" s="88"/>
      <c r="J44" s="88"/>
      <c r="K44" s="75"/>
    </row>
    <row r="45" spans="1:11" s="68" customFormat="1" ht="22" customHeight="1">
      <c r="A45" s="219" t="s">
        <v>136</v>
      </c>
      <c r="B45" s="102"/>
      <c r="C45" s="102"/>
      <c r="D45" s="88"/>
      <c r="E45" s="88"/>
      <c r="F45" s="88"/>
      <c r="G45" s="88"/>
      <c r="H45" s="88"/>
      <c r="I45" s="88"/>
      <c r="J45" s="88"/>
      <c r="K45" s="75"/>
    </row>
    <row r="46" spans="1:11" s="68" customFormat="1" ht="22" customHeight="1">
      <c r="A46" s="72" t="s">
        <v>203</v>
      </c>
      <c r="B46" s="102"/>
      <c r="C46" s="102"/>
      <c r="D46" s="73">
        <v>7179</v>
      </c>
      <c r="E46" s="73"/>
      <c r="F46" s="73">
        <v>-4761</v>
      </c>
      <c r="G46" s="80"/>
      <c r="H46" s="80">
        <v>-163</v>
      </c>
      <c r="I46" s="82"/>
      <c r="J46" s="80">
        <v>-312</v>
      </c>
      <c r="K46" s="75"/>
    </row>
    <row r="47" spans="1:11" s="68" customFormat="1" ht="22" customHeight="1">
      <c r="A47" s="228" t="s">
        <v>128</v>
      </c>
      <c r="B47" s="102"/>
      <c r="C47" s="102"/>
      <c r="D47" s="83">
        <v>219</v>
      </c>
      <c r="E47" s="73"/>
      <c r="F47" s="83">
        <v>24243</v>
      </c>
      <c r="G47" s="80"/>
      <c r="H47" s="267">
        <v>0</v>
      </c>
      <c r="I47" s="82"/>
      <c r="J47" s="267">
        <v>0</v>
      </c>
      <c r="K47" s="75"/>
    </row>
    <row r="48" spans="1:11" s="68" customFormat="1" ht="22" customHeight="1">
      <c r="A48" s="218" t="s">
        <v>137</v>
      </c>
      <c r="B48" s="102"/>
      <c r="C48" s="102"/>
      <c r="D48" s="73"/>
      <c r="E48" s="73"/>
      <c r="F48" s="73"/>
      <c r="G48" s="80"/>
      <c r="H48" s="241"/>
      <c r="I48" s="242"/>
      <c r="J48" s="241"/>
      <c r="K48" s="75"/>
    </row>
    <row r="49" spans="1:11" s="68" customFormat="1" ht="22" customHeight="1">
      <c r="A49" s="287" t="s">
        <v>136</v>
      </c>
      <c r="B49" s="102"/>
      <c r="C49" s="102"/>
      <c r="D49" s="251">
        <f>SUM(D46:D47)</f>
        <v>7398</v>
      </c>
      <c r="E49" s="109"/>
      <c r="F49" s="240">
        <f>SUM(F46:F47)</f>
        <v>19482</v>
      </c>
      <c r="G49" s="109"/>
      <c r="H49" s="251">
        <f>SUM(H46:H47)</f>
        <v>-163</v>
      </c>
      <c r="I49" s="109"/>
      <c r="J49" s="240">
        <f>SUM(J46:J47)</f>
        <v>-312</v>
      </c>
      <c r="K49" s="75"/>
    </row>
    <row r="50" spans="1:11" s="68" customFormat="1" ht="22" customHeight="1">
      <c r="A50" s="113"/>
      <c r="B50" s="102"/>
      <c r="C50" s="102"/>
      <c r="D50" s="73"/>
      <c r="E50" s="73"/>
      <c r="F50" s="73"/>
      <c r="G50" s="80"/>
      <c r="H50" s="73"/>
      <c r="I50" s="82"/>
      <c r="J50" s="73"/>
      <c r="K50" s="75"/>
    </row>
    <row r="51" spans="1:11" s="68" customFormat="1" ht="22" customHeight="1">
      <c r="A51" s="220" t="s">
        <v>138</v>
      </c>
      <c r="B51" s="102"/>
      <c r="C51" s="102"/>
      <c r="D51" s="73"/>
      <c r="E51" s="73"/>
      <c r="F51" s="73"/>
      <c r="G51" s="80"/>
      <c r="H51" s="77"/>
      <c r="I51" s="82"/>
      <c r="J51" s="77"/>
      <c r="K51" s="75"/>
    </row>
    <row r="52" spans="1:11" s="68" customFormat="1" ht="22" customHeight="1">
      <c r="A52" s="219" t="s">
        <v>136</v>
      </c>
      <c r="B52" s="102"/>
      <c r="C52" s="102"/>
      <c r="D52" s="73"/>
      <c r="E52" s="73"/>
      <c r="F52" s="73"/>
      <c r="G52" s="80"/>
      <c r="H52" s="77"/>
      <c r="I52" s="82"/>
      <c r="J52" s="77"/>
      <c r="K52" s="75"/>
    </row>
    <row r="53" spans="1:11" s="68" customFormat="1" ht="22" customHeight="1">
      <c r="A53" s="228" t="s">
        <v>192</v>
      </c>
      <c r="B53" s="102"/>
      <c r="C53" s="102"/>
      <c r="D53" s="262">
        <v>0</v>
      </c>
      <c r="E53" s="73"/>
      <c r="F53" s="73">
        <v>963</v>
      </c>
      <c r="G53" s="80"/>
      <c r="H53" s="261">
        <v>0</v>
      </c>
      <c r="I53" s="82"/>
      <c r="J53" s="267">
        <v>0</v>
      </c>
      <c r="K53" s="75"/>
    </row>
    <row r="54" spans="1:11" s="68" customFormat="1" ht="22" customHeight="1">
      <c r="A54" s="221" t="s">
        <v>139</v>
      </c>
      <c r="B54" s="102"/>
      <c r="C54" s="102"/>
      <c r="D54" s="114"/>
      <c r="E54" s="109"/>
      <c r="F54" s="114"/>
      <c r="G54" s="109"/>
      <c r="H54" s="114"/>
      <c r="I54" s="109"/>
      <c r="J54" s="114"/>
      <c r="K54" s="75"/>
    </row>
    <row r="55" spans="1:11" s="68" customFormat="1" ht="22" customHeight="1">
      <c r="A55" s="287" t="s">
        <v>136</v>
      </c>
      <c r="B55" s="102"/>
      <c r="C55" s="102"/>
      <c r="D55" s="266">
        <f>SUM(D53)</f>
        <v>0</v>
      </c>
      <c r="E55" s="108"/>
      <c r="F55" s="112">
        <f>SUM(F53)</f>
        <v>963</v>
      </c>
      <c r="G55" s="108"/>
      <c r="H55" s="266">
        <f>SUM(H53)</f>
        <v>0</v>
      </c>
      <c r="I55" s="108"/>
      <c r="J55" s="268">
        <f>SUM(J53)</f>
        <v>0</v>
      </c>
      <c r="K55" s="75"/>
    </row>
    <row r="56" spans="1:11" s="68" customFormat="1" ht="22" customHeight="1">
      <c r="A56" s="89" t="s">
        <v>63</v>
      </c>
      <c r="B56" s="102"/>
      <c r="C56" s="102"/>
      <c r="D56" s="251">
        <f>D49+D55</f>
        <v>7398</v>
      </c>
      <c r="E56" s="109"/>
      <c r="F56" s="110">
        <f>F49+F55</f>
        <v>20445</v>
      </c>
      <c r="G56" s="109"/>
      <c r="H56" s="251">
        <f>H49+H55</f>
        <v>-163</v>
      </c>
      <c r="I56" s="109"/>
      <c r="J56" s="110">
        <f>J49+J55</f>
        <v>-312</v>
      </c>
      <c r="K56" s="75"/>
    </row>
    <row r="57" spans="1:11" s="68" customFormat="1" ht="22" customHeight="1" thickBot="1">
      <c r="A57" s="91" t="s">
        <v>64</v>
      </c>
      <c r="B57" s="102"/>
      <c r="C57" s="102"/>
      <c r="D57" s="252">
        <f>D56+D29</f>
        <v>-9730</v>
      </c>
      <c r="E57" s="110"/>
      <c r="F57" s="115">
        <f>F56+F29</f>
        <v>19082</v>
      </c>
      <c r="G57" s="110"/>
      <c r="H57" s="252">
        <f>H56+H29</f>
        <v>304928</v>
      </c>
      <c r="I57" s="110"/>
      <c r="J57" s="115">
        <f>J56+J29</f>
        <v>-3018</v>
      </c>
      <c r="K57" s="75"/>
    </row>
    <row r="58" spans="1:11" s="68" customFormat="1" ht="22" hidden="1" customHeight="1" thickTop="1">
      <c r="A58" s="69"/>
      <c r="B58" s="103"/>
      <c r="C58" s="103"/>
      <c r="D58" s="92"/>
      <c r="E58" s="92"/>
      <c r="F58" s="92"/>
      <c r="G58" s="92"/>
      <c r="H58" s="250"/>
      <c r="I58" s="92"/>
      <c r="J58" s="92"/>
      <c r="K58" s="75"/>
    </row>
    <row r="59" spans="1:11" s="68" customFormat="1" ht="22" hidden="1" customHeight="1">
      <c r="A59" s="218" t="s">
        <v>65</v>
      </c>
      <c r="B59" s="104"/>
      <c r="C59" s="104"/>
      <c r="D59" s="80"/>
      <c r="E59" s="74"/>
      <c r="F59" s="80"/>
      <c r="G59" s="93"/>
      <c r="H59" s="253"/>
      <c r="I59" s="73"/>
      <c r="J59" s="80"/>
      <c r="K59" s="75"/>
    </row>
    <row r="60" spans="1:11" s="68" customFormat="1" ht="22" hidden="1" customHeight="1">
      <c r="A60" s="286" t="s">
        <v>66</v>
      </c>
      <c r="B60" s="101"/>
      <c r="C60" s="101"/>
      <c r="D60" s="254">
        <f>D29</f>
        <v>-17128</v>
      </c>
      <c r="E60" s="74"/>
      <c r="F60" s="86">
        <f>F29</f>
        <v>-1363</v>
      </c>
      <c r="G60" s="93"/>
      <c r="H60" s="254">
        <f>H29</f>
        <v>305091</v>
      </c>
      <c r="I60" s="73"/>
      <c r="J60" s="86">
        <f>J29</f>
        <v>-2706</v>
      </c>
      <c r="K60" s="75"/>
    </row>
    <row r="61" spans="1:11" s="68" customFormat="1" ht="22" hidden="1" customHeight="1" thickBot="1">
      <c r="A61" s="94"/>
      <c r="B61" s="101"/>
      <c r="C61" s="101"/>
      <c r="D61" s="252">
        <f>D60</f>
        <v>-17128</v>
      </c>
      <c r="E61" s="109"/>
      <c r="F61" s="211">
        <f>F60</f>
        <v>-1363</v>
      </c>
      <c r="G61" s="212"/>
      <c r="H61" s="252">
        <f>H60</f>
        <v>305091</v>
      </c>
      <c r="I61" s="108"/>
      <c r="J61" s="211">
        <f>J60</f>
        <v>-2706</v>
      </c>
    </row>
    <row r="62" spans="1:11" s="68" customFormat="1" ht="22" hidden="1" customHeight="1" thickTop="1">
      <c r="A62" s="218" t="s">
        <v>67</v>
      </c>
      <c r="B62" s="101"/>
      <c r="C62" s="101"/>
      <c r="D62" s="253"/>
      <c r="E62" s="74"/>
      <c r="F62" s="80"/>
      <c r="G62" s="93"/>
      <c r="H62" s="253"/>
      <c r="I62" s="73"/>
      <c r="J62" s="80"/>
    </row>
    <row r="63" spans="1:11" s="68" customFormat="1" ht="22" hidden="1" customHeight="1">
      <c r="A63" s="286" t="s">
        <v>66</v>
      </c>
      <c r="B63" s="101"/>
      <c r="C63" s="101"/>
      <c r="D63" s="254">
        <f>D57</f>
        <v>-9730</v>
      </c>
      <c r="E63" s="74"/>
      <c r="F63" s="86">
        <f>F57</f>
        <v>19082</v>
      </c>
      <c r="G63" s="95"/>
      <c r="H63" s="254">
        <f>H57</f>
        <v>304928</v>
      </c>
      <c r="I63" s="80"/>
      <c r="J63" s="86">
        <f>J57</f>
        <v>-3018</v>
      </c>
    </row>
    <row r="64" spans="1:11" s="68" customFormat="1" ht="22" hidden="1" customHeight="1" thickBot="1">
      <c r="A64" s="94"/>
      <c r="B64" s="101"/>
      <c r="C64" s="101"/>
      <c r="D64" s="252">
        <f>D63</f>
        <v>-9730</v>
      </c>
      <c r="E64" s="109"/>
      <c r="F64" s="115">
        <f>F63</f>
        <v>19082</v>
      </c>
      <c r="G64" s="213"/>
      <c r="H64" s="252">
        <f>H63</f>
        <v>304928</v>
      </c>
      <c r="I64" s="110"/>
      <c r="J64" s="115">
        <f>J63</f>
        <v>-3018</v>
      </c>
    </row>
    <row r="65" spans="1:10" s="68" customFormat="1" ht="22" customHeight="1" thickTop="1">
      <c r="B65" s="104"/>
      <c r="C65" s="104"/>
      <c r="D65" s="74"/>
      <c r="E65" s="74"/>
      <c r="F65" s="74"/>
      <c r="G65" s="93"/>
      <c r="H65" s="74"/>
      <c r="I65" s="73"/>
      <c r="J65" s="74"/>
    </row>
    <row r="66" spans="1:10" s="68" customFormat="1" ht="22" customHeight="1" thickBot="1">
      <c r="A66" s="69" t="s">
        <v>209</v>
      </c>
      <c r="B66" s="99"/>
      <c r="C66" s="99"/>
      <c r="D66" s="306">
        <v>-4.952358129743456E-2</v>
      </c>
      <c r="E66" s="307"/>
      <c r="F66" s="306">
        <v>-3.9409529021720751E-3</v>
      </c>
      <c r="G66" s="308"/>
      <c r="H66" s="306">
        <v>0.8821344547883937</v>
      </c>
      <c r="I66" s="309"/>
      <c r="J66" s="306">
        <v>-7.8240781755521908E-3</v>
      </c>
    </row>
    <row r="67" spans="1:10" s="68" customFormat="1" ht="22" customHeight="1" thickTop="1"/>
    <row r="68" spans="1:10" ht="22" customHeight="1">
      <c r="A68" s="69"/>
      <c r="B68" s="100"/>
      <c r="C68" s="100"/>
      <c r="D68" s="80"/>
      <c r="E68" s="96"/>
      <c r="F68" s="316"/>
      <c r="G68" s="97"/>
      <c r="H68" s="316"/>
      <c r="I68" s="96"/>
      <c r="J68" s="316"/>
    </row>
    <row r="69" spans="1:10" ht="22" customHeight="1">
      <c r="D69" s="317"/>
      <c r="E69" s="317"/>
      <c r="F69" s="317"/>
      <c r="G69" s="317"/>
      <c r="H69" s="317"/>
      <c r="I69" s="317"/>
      <c r="J69" s="317"/>
    </row>
  </sheetData>
  <mergeCells count="19">
    <mergeCell ref="H6:J6"/>
    <mergeCell ref="D9:J9"/>
    <mergeCell ref="A36:J36"/>
    <mergeCell ref="A37:J37"/>
    <mergeCell ref="H38:J38"/>
    <mergeCell ref="D42:J42"/>
    <mergeCell ref="A2:J2"/>
    <mergeCell ref="A35:J35"/>
    <mergeCell ref="D39:F39"/>
    <mergeCell ref="H39:J39"/>
    <mergeCell ref="D40:F40"/>
    <mergeCell ref="H40:J40"/>
    <mergeCell ref="D5:G5"/>
    <mergeCell ref="D38:G38"/>
    <mergeCell ref="A3:J3"/>
    <mergeCell ref="H5:J5"/>
    <mergeCell ref="D7:F7"/>
    <mergeCell ref="H7:J7"/>
    <mergeCell ref="D6:F6"/>
  </mergeCells>
  <phoneticPr fontId="5" type="noConversion"/>
  <pageMargins left="0.8" right="0.8" top="0.48" bottom="0.4" header="0.5" footer="0.5"/>
  <pageSetup paperSize="9" scale="74" firstPageNumber="5"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1" manualBreakCount="1">
    <brk id="33" max="9" man="1"/>
  </rowBreaks>
  <ignoredErrors>
    <ignoredError sqref="G21"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33"/>
  <sheetViews>
    <sheetView view="pageBreakPreview" topLeftCell="A19" zoomScale="70" zoomScaleNormal="70" zoomScaleSheetLayoutView="70" workbookViewId="0"/>
  </sheetViews>
  <sheetFormatPr defaultColWidth="59.109375" defaultRowHeight="22" customHeight="1"/>
  <cols>
    <col min="1" max="1" width="46.44140625" style="1" customWidth="1"/>
    <col min="2" max="2" width="11.109375" style="119" customWidth="1"/>
    <col min="3" max="3" width="2.109375" style="1" customWidth="1"/>
    <col min="4" max="4" width="16" style="7" customWidth="1"/>
    <col min="5" max="5" width="2.109375" style="7" customWidth="1"/>
    <col min="6" max="6" width="14.44140625" style="7" customWidth="1"/>
    <col min="7" max="7" width="2.109375" style="7" customWidth="1"/>
    <col min="8" max="8" width="17.44140625" style="7" customWidth="1"/>
    <col min="9" max="9" width="2.109375" style="7" customWidth="1"/>
    <col min="10" max="10" width="17.77734375" style="7" customWidth="1"/>
    <col min="11" max="11" width="2.109375" style="7" customWidth="1"/>
    <col min="12" max="12" width="21.109375" style="7" bestFit="1" customWidth="1"/>
    <col min="13" max="13" width="2.109375" style="7" customWidth="1"/>
    <col min="14" max="14" width="16.77734375" style="7" customWidth="1"/>
    <col min="15" max="15" width="2.109375" style="7" customWidth="1"/>
    <col min="16" max="16" width="16.77734375" style="7" customWidth="1"/>
    <col min="17" max="17" width="2.109375" style="7" customWidth="1"/>
    <col min="18" max="18" width="13.6640625" style="7" customWidth="1"/>
    <col min="19" max="19" width="2.109375" style="7" customWidth="1"/>
    <col min="20" max="20" width="14.6640625" style="7" customWidth="1"/>
    <col min="21" max="21" width="2.109375" style="1" customWidth="1"/>
    <col min="22" max="22" width="15.6640625" style="1" bestFit="1" customWidth="1"/>
    <col min="23" max="85" width="10.6640625" style="1" customWidth="1"/>
    <col min="86" max="16384" width="59.109375" style="1"/>
  </cols>
  <sheetData>
    <row r="1" spans="1:27" s="126" customFormat="1" ht="22" customHeight="1">
      <c r="A1" s="311" t="s">
        <v>206</v>
      </c>
    </row>
    <row r="2" spans="1:27" s="126" customFormat="1" ht="22" customHeight="1">
      <c r="A2" s="329" t="s">
        <v>201</v>
      </c>
      <c r="B2" s="329"/>
      <c r="C2" s="329"/>
      <c r="D2" s="329"/>
      <c r="E2" s="329"/>
      <c r="F2" s="329"/>
      <c r="G2" s="329"/>
      <c r="H2" s="329"/>
      <c r="I2" s="329"/>
      <c r="J2" s="329"/>
      <c r="K2" s="329"/>
      <c r="L2" s="329"/>
      <c r="M2" s="329"/>
      <c r="N2" s="329"/>
      <c r="O2" s="329"/>
      <c r="P2" s="329"/>
      <c r="Q2" s="329"/>
      <c r="R2" s="329"/>
      <c r="S2" s="329"/>
      <c r="T2" s="329"/>
      <c r="U2" s="329"/>
      <c r="V2" s="329"/>
    </row>
    <row r="3" spans="1:27" s="126" customFormat="1" ht="22" customHeight="1">
      <c r="A3" s="329" t="s">
        <v>159</v>
      </c>
      <c r="B3" s="329"/>
      <c r="C3" s="329"/>
      <c r="D3" s="329"/>
      <c r="E3" s="329"/>
      <c r="F3" s="329"/>
      <c r="G3" s="329"/>
      <c r="H3" s="329"/>
      <c r="I3" s="329"/>
      <c r="J3" s="329"/>
      <c r="K3" s="329"/>
      <c r="L3" s="329"/>
      <c r="M3" s="329"/>
      <c r="N3" s="329"/>
      <c r="O3" s="329"/>
      <c r="P3" s="329"/>
      <c r="Q3" s="329"/>
      <c r="R3" s="329"/>
      <c r="S3" s="329"/>
      <c r="T3" s="329"/>
      <c r="U3" s="329"/>
      <c r="V3" s="329"/>
    </row>
    <row r="4" spans="1:27" ht="22" customHeight="1">
      <c r="A4" s="330"/>
      <c r="B4" s="330"/>
      <c r="C4" s="330"/>
      <c r="D4" s="330"/>
      <c r="E4" s="330"/>
      <c r="F4" s="330"/>
      <c r="G4" s="330"/>
      <c r="H4" s="330"/>
      <c r="I4" s="330"/>
      <c r="J4" s="330"/>
      <c r="K4" s="330"/>
      <c r="L4" s="330"/>
      <c r="M4" s="330"/>
      <c r="N4" s="330"/>
      <c r="O4" s="330"/>
      <c r="P4" s="330"/>
      <c r="Q4" s="330"/>
      <c r="R4" s="330"/>
      <c r="S4" s="330"/>
      <c r="T4" s="330"/>
      <c r="U4" s="330"/>
      <c r="V4" s="330"/>
    </row>
    <row r="5" spans="1:27" s="2" customFormat="1" ht="22" customHeight="1">
      <c r="B5" s="118"/>
      <c r="D5" s="332" t="s">
        <v>1</v>
      </c>
      <c r="E5" s="332"/>
      <c r="F5" s="332"/>
      <c r="G5" s="332"/>
      <c r="H5" s="332"/>
      <c r="I5" s="332"/>
      <c r="J5" s="332"/>
      <c r="K5" s="332"/>
      <c r="L5" s="332"/>
      <c r="M5" s="332"/>
      <c r="N5" s="332"/>
      <c r="O5" s="332"/>
      <c r="P5" s="332"/>
      <c r="Q5" s="332"/>
      <c r="R5" s="332"/>
      <c r="S5" s="332"/>
      <c r="T5" s="332"/>
      <c r="U5" s="332"/>
      <c r="V5" s="332"/>
    </row>
    <row r="6" spans="1:27" s="2" customFormat="1" ht="22" customHeight="1">
      <c r="B6" s="118"/>
      <c r="E6" s="3"/>
      <c r="G6" s="331" t="s">
        <v>49</v>
      </c>
      <c r="H6" s="331"/>
      <c r="I6" s="331"/>
      <c r="J6" s="331"/>
      <c r="K6" s="331"/>
      <c r="L6" s="331"/>
      <c r="M6" s="331"/>
      <c r="N6" s="331"/>
      <c r="O6" s="331"/>
      <c r="P6" s="331"/>
      <c r="Q6" s="229"/>
      <c r="R6" s="333" t="s">
        <v>163</v>
      </c>
      <c r="S6" s="333"/>
      <c r="T6" s="333"/>
      <c r="Y6" s="222"/>
      <c r="Z6" s="223"/>
      <c r="AA6" s="222"/>
    </row>
    <row r="7" spans="1:27" s="2" customFormat="1" ht="22" customHeight="1">
      <c r="B7" s="119"/>
      <c r="C7" s="1"/>
      <c r="D7" s="229"/>
      <c r="E7" s="230"/>
      <c r="F7" s="229"/>
      <c r="G7" s="229"/>
      <c r="H7" s="231" t="s">
        <v>215</v>
      </c>
      <c r="I7" s="229"/>
      <c r="J7" s="231"/>
      <c r="K7" s="229"/>
      <c r="L7" s="231"/>
      <c r="M7" s="231"/>
      <c r="N7" s="231"/>
      <c r="O7" s="231"/>
      <c r="P7" s="231" t="s">
        <v>71</v>
      </c>
      <c r="Q7" s="231"/>
      <c r="R7" s="229"/>
      <c r="S7" s="229"/>
      <c r="T7" s="229"/>
      <c r="U7" s="116"/>
      <c r="V7" s="1"/>
      <c r="Y7" s="222"/>
      <c r="Z7" s="223"/>
      <c r="AA7" s="222"/>
    </row>
    <row r="8" spans="1:27" s="2" customFormat="1" ht="22" customHeight="1">
      <c r="B8" s="119"/>
      <c r="C8" s="1"/>
      <c r="D8" s="229"/>
      <c r="E8" s="230"/>
      <c r="F8" s="229"/>
      <c r="G8" s="229"/>
      <c r="H8" s="231" t="s">
        <v>73</v>
      </c>
      <c r="I8" s="229"/>
      <c r="J8" s="231"/>
      <c r="K8" s="229"/>
      <c r="L8" s="231"/>
      <c r="M8" s="231"/>
      <c r="N8" s="231"/>
      <c r="O8" s="231"/>
      <c r="P8" s="231" t="s">
        <v>68</v>
      </c>
      <c r="Q8" s="231"/>
      <c r="R8" s="229"/>
      <c r="S8" s="229"/>
      <c r="T8" s="229"/>
      <c r="U8" s="116"/>
      <c r="V8" s="1"/>
      <c r="Y8" s="222"/>
      <c r="Z8" s="223"/>
      <c r="AA8" s="222"/>
    </row>
    <row r="9" spans="1:27" s="2" customFormat="1" ht="22" customHeight="1">
      <c r="B9" s="119"/>
      <c r="C9" s="1"/>
      <c r="D9" s="229"/>
      <c r="E9" s="230"/>
      <c r="F9" s="229"/>
      <c r="G9" s="229"/>
      <c r="H9" s="231" t="s">
        <v>141</v>
      </c>
      <c r="I9" s="229"/>
      <c r="J9" s="231" t="s">
        <v>69</v>
      </c>
      <c r="K9" s="229"/>
      <c r="L9" s="231" t="s">
        <v>70</v>
      </c>
      <c r="M9" s="231"/>
      <c r="N9" s="231" t="s">
        <v>142</v>
      </c>
      <c r="O9" s="231"/>
      <c r="P9" s="231" t="s">
        <v>81</v>
      </c>
      <c r="Q9" s="231"/>
      <c r="R9" s="229"/>
      <c r="S9" s="229"/>
      <c r="T9" s="229"/>
      <c r="U9" s="116"/>
      <c r="V9" s="1"/>
      <c r="Y9" s="222"/>
      <c r="Z9" s="223"/>
      <c r="AA9" s="222"/>
    </row>
    <row r="10" spans="1:27" s="2" customFormat="1" ht="22" customHeight="1">
      <c r="B10" s="119"/>
      <c r="C10" s="1"/>
      <c r="D10" s="231" t="s">
        <v>132</v>
      </c>
      <c r="E10" s="230"/>
      <c r="F10" s="231" t="s">
        <v>72</v>
      </c>
      <c r="G10" s="229"/>
      <c r="H10" s="231" t="s">
        <v>146</v>
      </c>
      <c r="I10" s="229"/>
      <c r="J10" s="231" t="s">
        <v>74</v>
      </c>
      <c r="K10" s="229"/>
      <c r="L10" s="231" t="s">
        <v>75</v>
      </c>
      <c r="M10" s="231"/>
      <c r="N10" s="231" t="s">
        <v>143</v>
      </c>
      <c r="O10" s="231"/>
      <c r="P10" s="231" t="s">
        <v>88</v>
      </c>
      <c r="Q10" s="229"/>
      <c r="R10" s="230" t="s">
        <v>76</v>
      </c>
      <c r="S10" s="229"/>
      <c r="T10" s="229"/>
      <c r="U10" s="116"/>
      <c r="V10" s="1"/>
      <c r="Y10" s="222"/>
      <c r="Z10" s="223"/>
      <c r="AA10" s="224"/>
    </row>
    <row r="11" spans="1:27" s="2" customFormat="1" ht="22" customHeight="1">
      <c r="B11" s="119"/>
      <c r="C11" s="1"/>
      <c r="D11" s="278" t="s">
        <v>133</v>
      </c>
      <c r="E11" s="278"/>
      <c r="F11" s="279" t="s">
        <v>77</v>
      </c>
      <c r="G11" s="229"/>
      <c r="H11" s="231" t="s">
        <v>144</v>
      </c>
      <c r="I11" s="229"/>
      <c r="J11" s="231" t="s">
        <v>78</v>
      </c>
      <c r="K11" s="229"/>
      <c r="L11" s="231" t="s">
        <v>79</v>
      </c>
      <c r="M11" s="231"/>
      <c r="N11" s="231" t="s">
        <v>80</v>
      </c>
      <c r="O11" s="231"/>
      <c r="P11" s="246" t="s">
        <v>194</v>
      </c>
      <c r="Q11" s="231"/>
      <c r="R11" s="230" t="s">
        <v>82</v>
      </c>
      <c r="S11" s="230"/>
      <c r="T11" s="230"/>
      <c r="U11" s="116"/>
      <c r="V11" s="20" t="s">
        <v>83</v>
      </c>
    </row>
    <row r="12" spans="1:27" s="2" customFormat="1" ht="22" customHeight="1">
      <c r="B12" s="314" t="s">
        <v>6</v>
      </c>
      <c r="C12" s="117"/>
      <c r="D12" s="230" t="s">
        <v>84</v>
      </c>
      <c r="E12" s="230"/>
      <c r="F12" s="230" t="s">
        <v>84</v>
      </c>
      <c r="G12" s="230"/>
      <c r="H12" s="231" t="s">
        <v>145</v>
      </c>
      <c r="I12" s="229"/>
      <c r="J12" s="231" t="s">
        <v>85</v>
      </c>
      <c r="K12" s="229"/>
      <c r="L12" s="230" t="s">
        <v>86</v>
      </c>
      <c r="M12" s="230"/>
      <c r="N12" s="231" t="s">
        <v>87</v>
      </c>
      <c r="O12" s="230"/>
      <c r="P12" s="246" t="s">
        <v>193</v>
      </c>
      <c r="Q12" s="231"/>
      <c r="R12" s="230" t="s">
        <v>89</v>
      </c>
      <c r="S12" s="230"/>
      <c r="T12" s="230" t="s">
        <v>48</v>
      </c>
      <c r="U12" s="116"/>
      <c r="V12" s="20" t="s">
        <v>39</v>
      </c>
    </row>
    <row r="13" spans="1:27" ht="22" customHeight="1">
      <c r="B13" s="118"/>
      <c r="C13" s="2"/>
      <c r="D13" s="328" t="s">
        <v>7</v>
      </c>
      <c r="E13" s="328"/>
      <c r="F13" s="328"/>
      <c r="G13" s="328"/>
      <c r="H13" s="328"/>
      <c r="I13" s="328"/>
      <c r="J13" s="328"/>
      <c r="K13" s="328"/>
      <c r="L13" s="328"/>
      <c r="M13" s="328"/>
      <c r="N13" s="328"/>
      <c r="O13" s="328"/>
      <c r="P13" s="328"/>
      <c r="Q13" s="328"/>
      <c r="R13" s="328"/>
      <c r="S13" s="328"/>
      <c r="T13" s="328"/>
      <c r="U13" s="328"/>
      <c r="V13" s="328"/>
    </row>
    <row r="14" spans="1:27" ht="22" customHeight="1">
      <c r="A14" s="133" t="s">
        <v>90</v>
      </c>
      <c r="B14" s="118"/>
      <c r="C14" s="2"/>
      <c r="D14" s="121"/>
      <c r="E14" s="121"/>
      <c r="F14" s="121"/>
      <c r="G14" s="121"/>
      <c r="H14" s="121"/>
      <c r="I14" s="121"/>
      <c r="J14" s="121"/>
      <c r="K14" s="121"/>
      <c r="L14" s="121"/>
      <c r="M14" s="121"/>
      <c r="N14" s="121"/>
      <c r="O14" s="121"/>
      <c r="P14" s="121"/>
      <c r="Q14" s="121"/>
      <c r="R14" s="121"/>
      <c r="S14" s="121"/>
      <c r="T14" s="121"/>
      <c r="U14" s="121"/>
      <c r="V14" s="121"/>
    </row>
    <row r="15" spans="1:27" ht="22" customHeight="1">
      <c r="A15" s="2" t="s">
        <v>91</v>
      </c>
      <c r="B15" s="118"/>
      <c r="C15" s="2"/>
      <c r="D15" s="124">
        <v>1729277</v>
      </c>
      <c r="E15" s="124"/>
      <c r="F15" s="124">
        <v>208455</v>
      </c>
      <c r="G15" s="124"/>
      <c r="H15" s="124">
        <v>-6148</v>
      </c>
      <c r="I15" s="124"/>
      <c r="J15" s="124">
        <v>-33956</v>
      </c>
      <c r="K15" s="124"/>
      <c r="L15" s="124">
        <v>3509</v>
      </c>
      <c r="M15" s="124"/>
      <c r="N15" s="124">
        <v>-306624</v>
      </c>
      <c r="O15" s="124"/>
      <c r="P15" s="124">
        <v>-14077</v>
      </c>
      <c r="Q15" s="124"/>
      <c r="R15" s="124">
        <v>61000</v>
      </c>
      <c r="S15" s="124"/>
      <c r="T15" s="124">
        <v>1164954</v>
      </c>
      <c r="U15" s="2"/>
      <c r="V15" s="125">
        <f>SUM(D15:T15)</f>
        <v>2806390</v>
      </c>
    </row>
    <row r="16" spans="1:27" ht="22" customHeight="1">
      <c r="A16" s="2" t="s">
        <v>129</v>
      </c>
      <c r="B16" s="118"/>
      <c r="C16" s="2"/>
      <c r="D16" s="124"/>
      <c r="E16" s="124"/>
      <c r="F16" s="124"/>
      <c r="G16" s="124"/>
      <c r="H16" s="124"/>
      <c r="I16" s="124"/>
      <c r="J16" s="124"/>
      <c r="K16" s="124"/>
      <c r="L16" s="124"/>
      <c r="M16" s="124"/>
      <c r="N16" s="124"/>
      <c r="O16" s="124"/>
      <c r="P16" s="124"/>
      <c r="Q16" s="124"/>
      <c r="R16" s="124"/>
      <c r="S16" s="124"/>
      <c r="T16" s="124"/>
      <c r="U16" s="2"/>
      <c r="V16" s="125"/>
    </row>
    <row r="17" spans="1:22" ht="22" customHeight="1">
      <c r="A17" s="1" t="s">
        <v>149</v>
      </c>
      <c r="B17" s="118"/>
      <c r="C17" s="2"/>
      <c r="D17" s="208">
        <v>0</v>
      </c>
      <c r="E17" s="210"/>
      <c r="F17" s="208">
        <v>0</v>
      </c>
      <c r="G17" s="17"/>
      <c r="H17" s="208">
        <v>0</v>
      </c>
      <c r="I17" s="17"/>
      <c r="J17" s="276">
        <v>0</v>
      </c>
      <c r="K17" s="17"/>
      <c r="L17" s="208">
        <v>0</v>
      </c>
      <c r="M17" s="17"/>
      <c r="N17" s="208">
        <v>0</v>
      </c>
      <c r="O17" s="17"/>
      <c r="P17" s="208">
        <v>0</v>
      </c>
      <c r="Q17" s="18"/>
      <c r="R17" s="208">
        <v>0</v>
      </c>
      <c r="S17" s="18"/>
      <c r="T17" s="214">
        <v>-1363</v>
      </c>
      <c r="U17" s="18"/>
      <c r="V17" s="19">
        <f t="shared" ref="V17:V18" si="0">SUM(D17:T17)</f>
        <v>-1363</v>
      </c>
    </row>
    <row r="18" spans="1:22" ht="22" customHeight="1">
      <c r="A18" s="1" t="s">
        <v>130</v>
      </c>
      <c r="B18" s="118"/>
      <c r="C18" s="2"/>
      <c r="D18" s="208">
        <v>0</v>
      </c>
      <c r="E18" s="210"/>
      <c r="F18" s="208">
        <v>0</v>
      </c>
      <c r="G18" s="17"/>
      <c r="H18" s="17">
        <v>-4761</v>
      </c>
      <c r="I18" s="17"/>
      <c r="J18" s="208">
        <v>0</v>
      </c>
      <c r="K18" s="17"/>
      <c r="L18" s="208">
        <v>0</v>
      </c>
      <c r="M18" s="17"/>
      <c r="N18" s="214">
        <v>24243</v>
      </c>
      <c r="O18" s="17"/>
      <c r="P18" s="214">
        <v>963</v>
      </c>
      <c r="Q18" s="18"/>
      <c r="R18" s="208">
        <v>0</v>
      </c>
      <c r="S18" s="18"/>
      <c r="T18" s="208">
        <v>0</v>
      </c>
      <c r="U18" s="18"/>
      <c r="V18" s="19">
        <f t="shared" si="0"/>
        <v>20445</v>
      </c>
    </row>
    <row r="19" spans="1:22" ht="22" customHeight="1">
      <c r="A19" s="2" t="s">
        <v>131</v>
      </c>
      <c r="B19" s="118"/>
      <c r="C19" s="2"/>
      <c r="D19" s="243">
        <f>SUM(D17:D18)</f>
        <v>0</v>
      </c>
      <c r="E19" s="244"/>
      <c r="F19" s="243">
        <f>SUM(F17:F18)</f>
        <v>0</v>
      </c>
      <c r="G19" s="245"/>
      <c r="H19" s="243">
        <f>SUM(H17:H18)</f>
        <v>-4761</v>
      </c>
      <c r="I19" s="245"/>
      <c r="J19" s="243">
        <f>SUM(J17:J18)</f>
        <v>0</v>
      </c>
      <c r="K19" s="245"/>
      <c r="L19" s="243">
        <f>SUM(L17:L18)</f>
        <v>0</v>
      </c>
      <c r="M19" s="245"/>
      <c r="N19" s="243">
        <f>SUM(N17:N18)</f>
        <v>24243</v>
      </c>
      <c r="O19" s="245"/>
      <c r="P19" s="243">
        <f>SUM(P17:P18)</f>
        <v>963</v>
      </c>
      <c r="Q19" s="123"/>
      <c r="R19" s="243">
        <f>SUM(R17:R18)</f>
        <v>0</v>
      </c>
      <c r="S19" s="123"/>
      <c r="T19" s="243">
        <f>SUM(T17:T18)</f>
        <v>-1363</v>
      </c>
      <c r="U19" s="123"/>
      <c r="V19" s="243">
        <f>SUM(V17:V18)</f>
        <v>19082</v>
      </c>
    </row>
    <row r="20" spans="1:22" ht="22" customHeight="1">
      <c r="A20" s="1" t="s">
        <v>92</v>
      </c>
      <c r="B20" s="120">
        <v>9</v>
      </c>
      <c r="C20" s="2"/>
      <c r="D20" s="208">
        <v>0</v>
      </c>
      <c r="E20" s="210"/>
      <c r="F20" s="208">
        <v>0</v>
      </c>
      <c r="G20" s="17"/>
      <c r="H20" s="208">
        <v>0</v>
      </c>
      <c r="I20" s="17"/>
      <c r="J20" s="208">
        <v>0</v>
      </c>
      <c r="K20" s="17"/>
      <c r="L20" s="208">
        <v>0</v>
      </c>
      <c r="M20" s="17"/>
      <c r="N20" s="208">
        <v>0</v>
      </c>
      <c r="O20" s="17"/>
      <c r="P20" s="208">
        <v>0</v>
      </c>
      <c r="Q20" s="18"/>
      <c r="R20" s="208">
        <v>0</v>
      </c>
      <c r="S20" s="18"/>
      <c r="T20" s="18">
        <v>-121048</v>
      </c>
      <c r="U20" s="18"/>
      <c r="V20" s="19">
        <f>SUM(D20:T20)</f>
        <v>-121048</v>
      </c>
    </row>
    <row r="21" spans="1:22" ht="22" customHeight="1" thickBot="1">
      <c r="A21" s="2" t="s">
        <v>93</v>
      </c>
      <c r="B21" s="118"/>
      <c r="C21" s="2"/>
      <c r="D21" s="122">
        <f>SUM(D15,D19:D20)</f>
        <v>1729277</v>
      </c>
      <c r="E21" s="123"/>
      <c r="F21" s="122">
        <f>SUM(F15,F19:F20)</f>
        <v>208455</v>
      </c>
      <c r="G21" s="123"/>
      <c r="H21" s="122">
        <f>SUM(H15,H19:H20)</f>
        <v>-10909</v>
      </c>
      <c r="I21" s="123"/>
      <c r="J21" s="122">
        <f>SUM(J15,J19:J20)</f>
        <v>-33956</v>
      </c>
      <c r="K21" s="123"/>
      <c r="L21" s="122">
        <f>SUM(L15,L19:L20)</f>
        <v>3509</v>
      </c>
      <c r="M21" s="123"/>
      <c r="N21" s="122">
        <f>SUM(N15,N19:N20)</f>
        <v>-282381</v>
      </c>
      <c r="O21" s="123"/>
      <c r="P21" s="122">
        <f>SUM(P15,P19:P20)</f>
        <v>-13114</v>
      </c>
      <c r="Q21" s="123"/>
      <c r="R21" s="122">
        <f>SUM(R15,R19:R20)</f>
        <v>61000</v>
      </c>
      <c r="S21" s="123"/>
      <c r="T21" s="122">
        <f>SUM(T15,T19:T20)</f>
        <v>1042543</v>
      </c>
      <c r="U21" s="123"/>
      <c r="V21" s="122">
        <f>SUM(V15,V19:V20)</f>
        <v>2704424</v>
      </c>
    </row>
    <row r="22" spans="1:22" ht="22" customHeight="1" thickTop="1">
      <c r="E22" s="1"/>
    </row>
    <row r="23" spans="1:22" ht="22" customHeight="1">
      <c r="A23" s="133" t="s">
        <v>94</v>
      </c>
      <c r="E23" s="1"/>
    </row>
    <row r="24" spans="1:22" ht="22" customHeight="1">
      <c r="A24" s="2" t="s">
        <v>95</v>
      </c>
      <c r="B24" s="118"/>
      <c r="C24" s="2"/>
      <c r="D24" s="124">
        <v>1729277</v>
      </c>
      <c r="E24" s="124">
        <v>0</v>
      </c>
      <c r="F24" s="124">
        <v>208455</v>
      </c>
      <c r="G24" s="124">
        <v>0</v>
      </c>
      <c r="H24" s="124">
        <v>-16805</v>
      </c>
      <c r="I24" s="124">
        <v>0</v>
      </c>
      <c r="J24" s="124">
        <v>-29993</v>
      </c>
      <c r="K24" s="124">
        <v>0</v>
      </c>
      <c r="L24" s="124">
        <v>6340</v>
      </c>
      <c r="M24" s="124">
        <v>0</v>
      </c>
      <c r="N24" s="124">
        <v>-275079</v>
      </c>
      <c r="O24" s="124">
        <v>0</v>
      </c>
      <c r="P24" s="124">
        <v>-5939</v>
      </c>
      <c r="Q24" s="124">
        <v>0</v>
      </c>
      <c r="R24" s="124">
        <v>65000</v>
      </c>
      <c r="S24" s="124">
        <v>0</v>
      </c>
      <c r="T24" s="124">
        <v>936011</v>
      </c>
      <c r="U24" s="2"/>
      <c r="V24" s="125">
        <v>2617267</v>
      </c>
    </row>
    <row r="25" spans="1:22" ht="22" customHeight="1">
      <c r="A25" s="2" t="s">
        <v>129</v>
      </c>
      <c r="B25" s="118"/>
      <c r="C25" s="2"/>
      <c r="D25" s="124"/>
      <c r="E25" s="124"/>
      <c r="F25" s="124"/>
      <c r="G25" s="124"/>
      <c r="H25" s="124"/>
      <c r="I25" s="124"/>
      <c r="J25" s="124"/>
      <c r="K25" s="124"/>
      <c r="L25" s="124"/>
      <c r="M25" s="124"/>
      <c r="N25" s="124"/>
      <c r="O25" s="124"/>
      <c r="P25" s="124"/>
      <c r="Q25" s="124"/>
      <c r="R25" s="124"/>
      <c r="S25" s="124"/>
      <c r="T25" s="124"/>
      <c r="U25" s="291"/>
      <c r="V25" s="125"/>
    </row>
    <row r="26" spans="1:22" ht="22" customHeight="1">
      <c r="A26" s="1" t="s">
        <v>149</v>
      </c>
      <c r="B26" s="118"/>
      <c r="C26" s="2"/>
      <c r="D26" s="208">
        <v>0</v>
      </c>
      <c r="E26" s="210"/>
      <c r="F26" s="208">
        <v>0</v>
      </c>
      <c r="G26" s="17"/>
      <c r="H26" s="208">
        <v>0</v>
      </c>
      <c r="I26" s="17"/>
      <c r="J26" s="208">
        <v>0</v>
      </c>
      <c r="K26" s="17"/>
      <c r="L26" s="208">
        <v>0</v>
      </c>
      <c r="M26" s="17"/>
      <c r="N26" s="208">
        <v>0</v>
      </c>
      <c r="O26" s="17"/>
      <c r="P26" s="208">
        <v>0</v>
      </c>
      <c r="Q26" s="18"/>
      <c r="R26" s="208">
        <v>0</v>
      </c>
      <c r="S26" s="18"/>
      <c r="T26" s="214">
        <v>-17128</v>
      </c>
      <c r="U26" s="18"/>
      <c r="V26" s="19">
        <f t="shared" ref="V26:V27" si="1">SUM(D26:T26)</f>
        <v>-17128</v>
      </c>
    </row>
    <row r="27" spans="1:22" ht="22" customHeight="1">
      <c r="A27" s="1" t="s">
        <v>130</v>
      </c>
      <c r="B27" s="118"/>
      <c r="C27" s="2"/>
      <c r="D27" s="208">
        <v>0</v>
      </c>
      <c r="E27" s="210"/>
      <c r="F27" s="208">
        <v>0</v>
      </c>
      <c r="G27" s="17"/>
      <c r="H27" s="17">
        <v>7179</v>
      </c>
      <c r="I27" s="17"/>
      <c r="J27" s="208">
        <v>0</v>
      </c>
      <c r="K27" s="17"/>
      <c r="L27" s="208">
        <v>0</v>
      </c>
      <c r="M27" s="17"/>
      <c r="N27" s="214">
        <v>219</v>
      </c>
      <c r="O27" s="17"/>
      <c r="P27" s="214">
        <v>0</v>
      </c>
      <c r="Q27" s="18"/>
      <c r="R27" s="208">
        <v>0</v>
      </c>
      <c r="S27" s="18"/>
      <c r="T27" s="214">
        <v>-11856</v>
      </c>
      <c r="U27" s="18"/>
      <c r="V27" s="19">
        <f t="shared" si="1"/>
        <v>-4458</v>
      </c>
    </row>
    <row r="28" spans="1:22" ht="22" customHeight="1">
      <c r="A28" s="2" t="s">
        <v>131</v>
      </c>
      <c r="B28" s="118"/>
      <c r="C28" s="2"/>
      <c r="D28" s="243">
        <f>SUM(D26,D27)</f>
        <v>0</v>
      </c>
      <c r="E28" s="289">
        <f t="shared" ref="E28:V28" si="2">SUM(E26,E27)</f>
        <v>0</v>
      </c>
      <c r="F28" s="243">
        <f t="shared" si="2"/>
        <v>0</v>
      </c>
      <c r="G28" s="289">
        <f t="shared" si="2"/>
        <v>0</v>
      </c>
      <c r="H28" s="243">
        <f t="shared" si="2"/>
        <v>7179</v>
      </c>
      <c r="I28" s="289">
        <f t="shared" si="2"/>
        <v>0</v>
      </c>
      <c r="J28" s="243">
        <f t="shared" si="2"/>
        <v>0</v>
      </c>
      <c r="K28" s="289">
        <f t="shared" si="2"/>
        <v>0</v>
      </c>
      <c r="L28" s="243">
        <f t="shared" si="2"/>
        <v>0</v>
      </c>
      <c r="M28" s="289">
        <f t="shared" si="2"/>
        <v>0</v>
      </c>
      <c r="N28" s="243">
        <f t="shared" si="2"/>
        <v>219</v>
      </c>
      <c r="O28" s="289">
        <f t="shared" si="2"/>
        <v>0</v>
      </c>
      <c r="P28" s="243">
        <f t="shared" si="2"/>
        <v>0</v>
      </c>
      <c r="Q28" s="289">
        <f t="shared" si="2"/>
        <v>0</v>
      </c>
      <c r="R28" s="243">
        <f t="shared" si="2"/>
        <v>0</v>
      </c>
      <c r="S28" s="289">
        <f t="shared" si="2"/>
        <v>0</v>
      </c>
      <c r="T28" s="243">
        <f t="shared" si="2"/>
        <v>-28984</v>
      </c>
      <c r="U28" s="289">
        <f t="shared" si="2"/>
        <v>0</v>
      </c>
      <c r="V28" s="243">
        <f t="shared" si="2"/>
        <v>-21586</v>
      </c>
    </row>
    <row r="29" spans="1:22" ht="22" customHeight="1" thickBot="1">
      <c r="A29" s="2" t="s">
        <v>96</v>
      </c>
      <c r="B29" s="118"/>
      <c r="C29" s="2"/>
      <c r="D29" s="122">
        <f>SUM(D24,D28)</f>
        <v>1729277</v>
      </c>
      <c r="E29" s="123">
        <f t="shared" ref="E29:V29" si="3">SUM(E24,E28)</f>
        <v>0</v>
      </c>
      <c r="F29" s="122">
        <f t="shared" si="3"/>
        <v>208455</v>
      </c>
      <c r="G29" s="123">
        <f t="shared" si="3"/>
        <v>0</v>
      </c>
      <c r="H29" s="122">
        <f t="shared" si="3"/>
        <v>-9626</v>
      </c>
      <c r="I29" s="123">
        <f t="shared" si="3"/>
        <v>0</v>
      </c>
      <c r="J29" s="122">
        <f t="shared" si="3"/>
        <v>-29993</v>
      </c>
      <c r="K29" s="123">
        <f t="shared" si="3"/>
        <v>0</v>
      </c>
      <c r="L29" s="122">
        <f t="shared" si="3"/>
        <v>6340</v>
      </c>
      <c r="M29" s="123">
        <f t="shared" si="3"/>
        <v>0</v>
      </c>
      <c r="N29" s="122">
        <f t="shared" si="3"/>
        <v>-274860</v>
      </c>
      <c r="O29" s="123">
        <f t="shared" si="3"/>
        <v>0</v>
      </c>
      <c r="P29" s="122">
        <f t="shared" si="3"/>
        <v>-5939</v>
      </c>
      <c r="Q29" s="123">
        <f t="shared" si="3"/>
        <v>0</v>
      </c>
      <c r="R29" s="122">
        <f t="shared" si="3"/>
        <v>65000</v>
      </c>
      <c r="S29" s="123">
        <f t="shared" si="3"/>
        <v>0</v>
      </c>
      <c r="T29" s="122">
        <f t="shared" si="3"/>
        <v>907027</v>
      </c>
      <c r="U29" s="123">
        <f t="shared" si="3"/>
        <v>0</v>
      </c>
      <c r="V29" s="122">
        <f t="shared" si="3"/>
        <v>2595681</v>
      </c>
    </row>
    <row r="30" spans="1:22" ht="22" customHeight="1" thickTop="1">
      <c r="E30" s="290"/>
      <c r="G30" s="290"/>
      <c r="I30" s="290"/>
      <c r="K30" s="290"/>
      <c r="M30" s="290"/>
      <c r="O30" s="290"/>
      <c r="Q30" s="290"/>
      <c r="S30" s="290"/>
      <c r="U30" s="292"/>
    </row>
    <row r="31" spans="1:22" ht="22" customHeight="1">
      <c r="A31" s="6"/>
      <c r="G31" s="290"/>
      <c r="U31" s="292"/>
    </row>
    <row r="32" spans="1:22" ht="22" customHeight="1">
      <c r="U32" s="292"/>
    </row>
    <row r="33" spans="21:21" ht="22" customHeight="1">
      <c r="U33" s="292"/>
    </row>
  </sheetData>
  <mergeCells count="7">
    <mergeCell ref="D13:V13"/>
    <mergeCell ref="A2:V2"/>
    <mergeCell ref="A4:V4"/>
    <mergeCell ref="A3:V3"/>
    <mergeCell ref="G6:P6"/>
    <mergeCell ref="D5:V5"/>
    <mergeCell ref="R6:T6"/>
  </mergeCells>
  <pageMargins left="0.8" right="0.75" top="0.48" bottom="0.5" header="0.6" footer="0.5"/>
  <pageSetup paperSize="9" scale="64" firstPageNumber="7" fitToHeight="0" orientation="landscape" useFirstPageNumber="1" r:id="rId1"/>
  <headerFooter alignWithMargins="0">
    <oddFooter>&amp;L&amp;15     หมายเหตุประกอบงบการเงินเป็นส่วนหนึ่งของงบการเงินระหว่างกาลนี้&amp;14
&amp;C&amp;15&amp;P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0"/>
  <sheetViews>
    <sheetView view="pageBreakPreview" zoomScale="80" zoomScaleNormal="70" zoomScaleSheetLayoutView="80" workbookViewId="0"/>
  </sheetViews>
  <sheetFormatPr defaultColWidth="10.6640625" defaultRowHeight="21" customHeight="1"/>
  <cols>
    <col min="1" max="1" width="47" style="127" customWidth="1"/>
    <col min="2" max="2" width="12.109375" style="144" customWidth="1"/>
    <col min="3" max="3" width="2.109375" style="127" customWidth="1"/>
    <col min="4" max="4" width="16.6640625" style="136" customWidth="1"/>
    <col min="5" max="5" width="2.109375" style="136" customWidth="1"/>
    <col min="6" max="6" width="16.6640625" style="136" customWidth="1"/>
    <col min="7" max="7" width="2.109375" style="136" customWidth="1"/>
    <col min="8" max="8" width="16.6640625" style="136" customWidth="1"/>
    <col min="9" max="9" width="2.109375" style="136" customWidth="1"/>
    <col min="10" max="10" width="19.6640625" style="136" customWidth="1"/>
    <col min="11" max="11" width="2.109375" style="136" customWidth="1"/>
    <col min="12" max="12" width="16.6640625" style="136" customWidth="1"/>
    <col min="13" max="13" width="2.109375" style="136" customWidth="1"/>
    <col min="14" max="14" width="16.6640625" style="136" customWidth="1"/>
    <col min="15" max="15" width="2.109375" style="136" customWidth="1"/>
    <col min="16" max="16" width="16.6640625" style="136" customWidth="1"/>
    <col min="17" max="17" width="9" style="127" customWidth="1"/>
    <col min="18" max="16384" width="10.6640625" style="127"/>
  </cols>
  <sheetData>
    <row r="1" spans="1:22" s="138" customFormat="1" ht="21" customHeight="1">
      <c r="A1" s="311" t="s">
        <v>206</v>
      </c>
      <c r="B1" s="126"/>
      <c r="C1" s="126"/>
      <c r="D1" s="126"/>
      <c r="E1" s="126"/>
      <c r="F1" s="126"/>
      <c r="G1" s="126"/>
      <c r="H1" s="126"/>
      <c r="I1" s="126"/>
      <c r="J1" s="126"/>
      <c r="K1" s="126"/>
      <c r="L1" s="126"/>
      <c r="M1" s="126"/>
      <c r="N1" s="126"/>
      <c r="O1" s="126"/>
      <c r="P1" s="126"/>
      <c r="Q1" s="126"/>
      <c r="R1" s="126"/>
      <c r="S1" s="126"/>
      <c r="T1" s="126"/>
      <c r="U1" s="126"/>
      <c r="V1" s="126"/>
    </row>
    <row r="2" spans="1:22" s="138" customFormat="1" ht="21" customHeight="1">
      <c r="A2" s="329" t="s">
        <v>201</v>
      </c>
      <c r="B2" s="329"/>
      <c r="C2" s="329"/>
      <c r="D2" s="329"/>
      <c r="E2" s="329"/>
      <c r="F2" s="329"/>
      <c r="G2" s="329"/>
      <c r="H2" s="329"/>
      <c r="I2" s="329"/>
      <c r="J2" s="329"/>
      <c r="K2" s="329"/>
      <c r="L2" s="329"/>
      <c r="M2" s="329"/>
      <c r="N2" s="329"/>
      <c r="O2" s="329"/>
      <c r="P2" s="329"/>
      <c r="Q2" s="329"/>
      <c r="R2" s="329"/>
      <c r="S2" s="329"/>
      <c r="T2" s="329"/>
      <c r="U2" s="329"/>
      <c r="V2" s="329"/>
    </row>
    <row r="3" spans="1:22" s="138" customFormat="1" ht="21" customHeight="1">
      <c r="A3" s="329" t="s">
        <v>159</v>
      </c>
      <c r="B3" s="329"/>
      <c r="C3" s="329"/>
      <c r="D3" s="329"/>
      <c r="E3" s="329"/>
      <c r="F3" s="329"/>
      <c r="G3" s="329"/>
      <c r="H3" s="329"/>
      <c r="I3" s="329"/>
      <c r="J3" s="329"/>
      <c r="K3" s="329"/>
      <c r="L3" s="329"/>
      <c r="M3" s="329"/>
      <c r="N3" s="329"/>
      <c r="O3" s="329"/>
      <c r="P3" s="329"/>
    </row>
    <row r="4" spans="1:22" ht="17.149999999999999" customHeight="1">
      <c r="D4" s="127"/>
      <c r="E4" s="127"/>
      <c r="F4" s="127"/>
      <c r="G4" s="127"/>
      <c r="H4" s="127"/>
      <c r="I4" s="127"/>
      <c r="J4" s="127"/>
      <c r="K4" s="127"/>
      <c r="L4" s="127"/>
      <c r="M4" s="127"/>
      <c r="N4" s="127"/>
      <c r="O4" s="127"/>
      <c r="P4" s="128"/>
    </row>
    <row r="5" spans="1:22" s="129" customFormat="1" ht="21" customHeight="1">
      <c r="B5" s="145"/>
      <c r="D5" s="336" t="s">
        <v>2</v>
      </c>
      <c r="E5" s="336"/>
      <c r="F5" s="336"/>
      <c r="G5" s="336"/>
      <c r="H5" s="336"/>
      <c r="I5" s="336"/>
      <c r="J5" s="336"/>
      <c r="K5" s="336"/>
      <c r="L5" s="336"/>
      <c r="M5" s="336"/>
      <c r="N5" s="336"/>
      <c r="O5" s="336"/>
      <c r="P5" s="336"/>
    </row>
    <row r="6" spans="1:22" s="129" customFormat="1" ht="21" customHeight="1">
      <c r="B6" s="145"/>
      <c r="D6" s="130"/>
      <c r="E6" s="130"/>
      <c r="F6" s="130"/>
      <c r="G6" s="131"/>
      <c r="H6" s="335" t="s">
        <v>160</v>
      </c>
      <c r="I6" s="335"/>
      <c r="J6" s="335"/>
      <c r="K6" s="130"/>
      <c r="L6" s="333" t="s">
        <v>163</v>
      </c>
      <c r="M6" s="333"/>
      <c r="N6" s="333"/>
      <c r="O6" s="132"/>
      <c r="S6" s="222"/>
      <c r="T6" s="223"/>
      <c r="U6" s="222"/>
    </row>
    <row r="7" spans="1:22" s="129" customFormat="1" ht="21" customHeight="1">
      <c r="B7" s="144"/>
      <c r="C7" s="127"/>
      <c r="D7" s="139"/>
      <c r="E7" s="139"/>
      <c r="F7" s="139"/>
      <c r="G7" s="140"/>
      <c r="H7" s="141" t="s">
        <v>68</v>
      </c>
      <c r="I7" s="139"/>
      <c r="J7" s="141"/>
      <c r="K7" s="139"/>
      <c r="L7" s="140"/>
      <c r="M7" s="140"/>
      <c r="N7" s="140"/>
      <c r="O7" s="142"/>
      <c r="P7" s="127"/>
      <c r="Q7" s="127"/>
      <c r="S7" s="222"/>
      <c r="T7" s="223"/>
      <c r="U7" s="222"/>
    </row>
    <row r="8" spans="1:22" s="129" customFormat="1" ht="21" customHeight="1">
      <c r="B8" s="144"/>
      <c r="C8" s="127"/>
      <c r="D8" s="139"/>
      <c r="E8" s="139"/>
      <c r="F8" s="139"/>
      <c r="G8" s="140"/>
      <c r="H8" s="141" t="s">
        <v>73</v>
      </c>
      <c r="I8" s="139"/>
      <c r="J8" s="141"/>
      <c r="K8" s="139"/>
      <c r="L8" s="140"/>
      <c r="M8" s="140"/>
      <c r="N8" s="140"/>
      <c r="O8" s="142"/>
      <c r="P8" s="127"/>
      <c r="Q8" s="127"/>
      <c r="S8" s="222"/>
      <c r="T8" s="223"/>
      <c r="U8" s="222"/>
    </row>
    <row r="9" spans="1:22" s="129" customFormat="1" ht="21" customHeight="1">
      <c r="B9" s="144"/>
      <c r="C9" s="127"/>
      <c r="D9" s="139"/>
      <c r="E9" s="139"/>
      <c r="F9" s="139"/>
      <c r="G9" s="140"/>
      <c r="H9" s="141" t="s">
        <v>141</v>
      </c>
      <c r="I9" s="139"/>
      <c r="J9" s="141" t="s">
        <v>69</v>
      </c>
      <c r="K9" s="139"/>
      <c r="L9" s="140"/>
      <c r="M9" s="140"/>
      <c r="N9" s="140"/>
      <c r="O9" s="142"/>
      <c r="P9" s="127"/>
      <c r="Q9" s="127"/>
      <c r="S9" s="222"/>
      <c r="T9" s="223"/>
      <c r="U9" s="222"/>
    </row>
    <row r="10" spans="1:22" s="129" customFormat="1" ht="21" customHeight="1">
      <c r="B10" s="144"/>
      <c r="C10" s="127"/>
      <c r="D10" s="231" t="s">
        <v>132</v>
      </c>
      <c r="E10" s="139"/>
      <c r="F10" s="232" t="s">
        <v>72</v>
      </c>
      <c r="G10" s="51"/>
      <c r="H10" s="139" t="s">
        <v>146</v>
      </c>
      <c r="I10" s="139"/>
      <c r="J10" s="141" t="s">
        <v>74</v>
      </c>
      <c r="K10" s="139"/>
      <c r="L10" s="143" t="s">
        <v>76</v>
      </c>
      <c r="M10" s="127"/>
      <c r="N10" s="127"/>
      <c r="O10" s="136"/>
      <c r="P10" s="127"/>
      <c r="Q10" s="127"/>
      <c r="S10" s="222"/>
      <c r="T10" s="223"/>
      <c r="U10" s="224"/>
    </row>
    <row r="11" spans="1:22" s="129" customFormat="1" ht="21" customHeight="1">
      <c r="B11" s="144"/>
      <c r="C11" s="127"/>
      <c r="D11" s="278" t="s">
        <v>133</v>
      </c>
      <c r="E11" s="280"/>
      <c r="F11" s="281" t="s">
        <v>77</v>
      </c>
      <c r="G11" s="51"/>
      <c r="H11" s="141" t="s">
        <v>144</v>
      </c>
      <c r="I11" s="139"/>
      <c r="J11" s="139" t="s">
        <v>78</v>
      </c>
      <c r="K11" s="139"/>
      <c r="L11" s="143" t="s">
        <v>82</v>
      </c>
      <c r="M11" s="143"/>
      <c r="N11" s="143"/>
      <c r="O11" s="143"/>
      <c r="P11" s="51" t="s">
        <v>83</v>
      </c>
      <c r="Q11" s="127"/>
    </row>
    <row r="12" spans="1:22" s="129" customFormat="1" ht="21" customHeight="1">
      <c r="B12" s="314" t="s">
        <v>6</v>
      </c>
      <c r="C12" s="139"/>
      <c r="D12" s="230" t="s">
        <v>84</v>
      </c>
      <c r="E12" s="143"/>
      <c r="F12" s="233" t="s">
        <v>84</v>
      </c>
      <c r="G12" s="51"/>
      <c r="H12" s="141" t="s">
        <v>145</v>
      </c>
      <c r="I12" s="139"/>
      <c r="J12" s="141" t="s">
        <v>85</v>
      </c>
      <c r="K12" s="139"/>
      <c r="L12" s="143" t="s">
        <v>89</v>
      </c>
      <c r="M12" s="143"/>
      <c r="N12" s="143" t="s">
        <v>48</v>
      </c>
      <c r="O12" s="143"/>
      <c r="P12" s="51" t="s">
        <v>39</v>
      </c>
      <c r="Q12" s="127"/>
    </row>
    <row r="13" spans="1:22" ht="21" customHeight="1">
      <c r="B13" s="48"/>
      <c r="C13" s="51"/>
      <c r="D13" s="334" t="s">
        <v>7</v>
      </c>
      <c r="E13" s="334"/>
      <c r="F13" s="334"/>
      <c r="G13" s="334"/>
      <c r="H13" s="334"/>
      <c r="I13" s="334"/>
      <c r="J13" s="334"/>
      <c r="K13" s="334"/>
      <c r="L13" s="334"/>
      <c r="M13" s="334"/>
      <c r="N13" s="334"/>
      <c r="O13" s="334"/>
      <c r="P13" s="334"/>
    </row>
    <row r="14" spans="1:22" ht="21" customHeight="1">
      <c r="A14" s="133" t="s">
        <v>90</v>
      </c>
      <c r="B14" s="48"/>
      <c r="C14" s="51"/>
      <c r="D14" s="148"/>
      <c r="E14" s="148"/>
      <c r="F14" s="148"/>
      <c r="G14" s="148"/>
      <c r="H14" s="148"/>
      <c r="I14" s="148"/>
      <c r="J14" s="148"/>
      <c r="K14" s="148"/>
      <c r="L14" s="148"/>
      <c r="M14" s="148"/>
      <c r="N14" s="148"/>
      <c r="O14" s="148"/>
      <c r="P14" s="148"/>
    </row>
    <row r="15" spans="1:22" ht="21" customHeight="1">
      <c r="A15" s="129" t="s">
        <v>91</v>
      </c>
      <c r="B15" s="145"/>
      <c r="C15" s="129"/>
      <c r="D15" s="149">
        <v>1729277</v>
      </c>
      <c r="E15" s="149"/>
      <c r="F15" s="149">
        <v>208455</v>
      </c>
      <c r="G15" s="149"/>
      <c r="H15" s="149">
        <v>371</v>
      </c>
      <c r="I15" s="149"/>
      <c r="J15" s="149">
        <v>-8774</v>
      </c>
      <c r="K15" s="149"/>
      <c r="L15" s="149">
        <v>61000</v>
      </c>
      <c r="M15" s="149"/>
      <c r="N15" s="149">
        <v>826207</v>
      </c>
      <c r="O15" s="149"/>
      <c r="P15" s="149">
        <f>SUM(D15:N15)</f>
        <v>2816536</v>
      </c>
    </row>
    <row r="16" spans="1:22" ht="21" customHeight="1">
      <c r="A16" s="295" t="s">
        <v>129</v>
      </c>
      <c r="B16" s="145"/>
      <c r="C16" s="129"/>
      <c r="D16" s="149"/>
      <c r="E16" s="149"/>
      <c r="F16" s="149"/>
      <c r="G16" s="149"/>
      <c r="H16" s="149"/>
      <c r="I16" s="149"/>
      <c r="J16" s="149"/>
      <c r="K16" s="149"/>
      <c r="L16" s="149"/>
      <c r="M16" s="149"/>
      <c r="N16" s="149"/>
      <c r="O16" s="149"/>
      <c r="P16" s="149"/>
    </row>
    <row r="17" spans="1:16" ht="21" customHeight="1">
      <c r="A17" s="293" t="s">
        <v>164</v>
      </c>
      <c r="D17" s="46">
        <v>0</v>
      </c>
      <c r="E17" s="46"/>
      <c r="F17" s="46">
        <v>0</v>
      </c>
      <c r="G17" s="46"/>
      <c r="H17" s="46">
        <v>0</v>
      </c>
      <c r="I17" s="46"/>
      <c r="J17" s="46">
        <v>0</v>
      </c>
      <c r="K17" s="46"/>
      <c r="L17" s="273">
        <v>0</v>
      </c>
      <c r="M17" s="46"/>
      <c r="N17" s="46">
        <v>-2706</v>
      </c>
      <c r="O17" s="46"/>
      <c r="P17" s="46">
        <f t="shared" ref="P17:P18" si="0">SUM(D17:N17)</f>
        <v>-2706</v>
      </c>
    </row>
    <row r="18" spans="1:16" ht="21" customHeight="1">
      <c r="A18" s="293" t="s">
        <v>166</v>
      </c>
      <c r="D18" s="46">
        <v>0</v>
      </c>
      <c r="E18" s="46"/>
      <c r="F18" s="47">
        <v>0</v>
      </c>
      <c r="G18" s="47"/>
      <c r="H18" s="46">
        <v>-312</v>
      </c>
      <c r="I18" s="47"/>
      <c r="J18" s="47">
        <v>0</v>
      </c>
      <c r="K18" s="47"/>
      <c r="L18" s="274">
        <v>0</v>
      </c>
      <c r="M18" s="46"/>
      <c r="N18" s="47">
        <v>0</v>
      </c>
      <c r="O18" s="46"/>
      <c r="P18" s="46">
        <f t="shared" si="0"/>
        <v>-312</v>
      </c>
    </row>
    <row r="19" spans="1:16" s="129" customFormat="1" ht="21" customHeight="1">
      <c r="A19" s="133" t="s">
        <v>148</v>
      </c>
      <c r="B19" s="145"/>
      <c r="D19" s="201">
        <f>SUM(D17:D18)</f>
        <v>0</v>
      </c>
      <c r="E19" s="202"/>
      <c r="F19" s="201">
        <f>SUM(F17:F18)</f>
        <v>0</v>
      </c>
      <c r="G19" s="255"/>
      <c r="H19" s="201">
        <f>SUM(H17:H18)</f>
        <v>-312</v>
      </c>
      <c r="I19" s="255"/>
      <c r="J19" s="201">
        <f>SUM(J17:J18)</f>
        <v>0</v>
      </c>
      <c r="K19" s="255"/>
      <c r="L19" s="275">
        <f>SUM(L17:L18)</f>
        <v>0</v>
      </c>
      <c r="M19" s="202"/>
      <c r="N19" s="201">
        <f>SUM(N17:N18)</f>
        <v>-2706</v>
      </c>
      <c r="O19" s="202"/>
      <c r="P19" s="201">
        <f>SUM(P17:P18)</f>
        <v>-3018</v>
      </c>
    </row>
    <row r="20" spans="1:16" ht="21" customHeight="1">
      <c r="A20" s="134" t="s">
        <v>92</v>
      </c>
      <c r="B20" s="146">
        <v>9</v>
      </c>
      <c r="C20" s="129"/>
      <c r="D20" s="47">
        <v>0</v>
      </c>
      <c r="E20" s="47"/>
      <c r="F20" s="47">
        <v>0</v>
      </c>
      <c r="G20" s="47"/>
      <c r="H20" s="47">
        <v>0</v>
      </c>
      <c r="I20" s="47"/>
      <c r="J20" s="47">
        <v>0</v>
      </c>
      <c r="K20" s="47"/>
      <c r="L20" s="274">
        <v>0</v>
      </c>
      <c r="M20" s="47"/>
      <c r="N20" s="47">
        <v>-121048</v>
      </c>
      <c r="O20" s="47"/>
      <c r="P20" s="47">
        <f>SUM(D20:N20)</f>
        <v>-121048</v>
      </c>
    </row>
    <row r="21" spans="1:16" ht="21" customHeight="1" thickBot="1">
      <c r="A21" s="133" t="s">
        <v>93</v>
      </c>
      <c r="B21" s="147"/>
      <c r="C21" s="133"/>
      <c r="D21" s="256">
        <f>SUM(D15,D19:D20)</f>
        <v>1729277</v>
      </c>
      <c r="E21" s="202"/>
      <c r="F21" s="256">
        <f>SUM(F15,F19:F20)</f>
        <v>208455</v>
      </c>
      <c r="G21" s="202"/>
      <c r="H21" s="256">
        <f>SUM(H15,H19:H20)</f>
        <v>59</v>
      </c>
      <c r="I21" s="202"/>
      <c r="J21" s="256">
        <f>SUM(J15,J19:J20)</f>
        <v>-8774</v>
      </c>
      <c r="K21" s="202"/>
      <c r="L21" s="256">
        <f>SUM(L15,L19:L20)</f>
        <v>61000</v>
      </c>
      <c r="M21" s="149"/>
      <c r="N21" s="256">
        <f>SUM(N15,N19:N20)</f>
        <v>702453</v>
      </c>
      <c r="O21" s="202"/>
      <c r="P21" s="256">
        <f>SUM(P15,P19:P20)</f>
        <v>2692470</v>
      </c>
    </row>
    <row r="22" spans="1:16" ht="21" customHeight="1" thickTop="1">
      <c r="A22" s="129"/>
      <c r="B22" s="145"/>
      <c r="C22" s="129"/>
      <c r="D22" s="257"/>
      <c r="E22" s="257"/>
      <c r="F22" s="257"/>
      <c r="G22" s="257"/>
      <c r="H22" s="257"/>
      <c r="I22" s="257"/>
      <c r="J22" s="257"/>
      <c r="K22" s="257"/>
      <c r="L22" s="257"/>
      <c r="M22" s="257"/>
      <c r="N22" s="257"/>
      <c r="O22" s="257"/>
      <c r="P22" s="257"/>
    </row>
    <row r="23" spans="1:16" ht="21" customHeight="1">
      <c r="A23" s="133" t="s">
        <v>94</v>
      </c>
      <c r="B23" s="247"/>
      <c r="C23" s="248"/>
      <c r="D23" s="258"/>
      <c r="E23" s="258"/>
      <c r="F23" s="258"/>
      <c r="G23" s="258"/>
      <c r="H23" s="258"/>
      <c r="I23" s="258"/>
      <c r="J23" s="258"/>
      <c r="K23" s="258"/>
      <c r="L23" s="258"/>
      <c r="M23" s="258"/>
      <c r="N23" s="258"/>
      <c r="O23" s="257"/>
      <c r="P23" s="257"/>
    </row>
    <row r="24" spans="1:16" ht="21" customHeight="1">
      <c r="A24" s="129" t="s">
        <v>95</v>
      </c>
      <c r="B24" s="247"/>
      <c r="C24" s="248"/>
      <c r="D24" s="149">
        <v>1729277</v>
      </c>
      <c r="E24" s="149"/>
      <c r="F24" s="149">
        <v>208455</v>
      </c>
      <c r="G24" s="149"/>
      <c r="H24" s="149">
        <v>825</v>
      </c>
      <c r="I24" s="149"/>
      <c r="J24" s="149">
        <v>-8774</v>
      </c>
      <c r="K24" s="149"/>
      <c r="L24" s="149">
        <v>65000</v>
      </c>
      <c r="M24" s="149"/>
      <c r="N24" s="149">
        <v>722712</v>
      </c>
      <c r="O24" s="149"/>
      <c r="P24" s="149">
        <f>SUM(D24:N24)</f>
        <v>2717495</v>
      </c>
    </row>
    <row r="25" spans="1:16" ht="21" customHeight="1">
      <c r="A25" s="129" t="s">
        <v>129</v>
      </c>
      <c r="B25" s="145"/>
      <c r="C25" s="129"/>
      <c r="D25" s="149"/>
      <c r="E25" s="149"/>
      <c r="F25" s="149"/>
      <c r="G25" s="149"/>
      <c r="H25" s="149"/>
      <c r="I25" s="149"/>
      <c r="J25" s="149"/>
      <c r="K25" s="149"/>
      <c r="L25" s="149"/>
      <c r="M25" s="149"/>
      <c r="N25" s="149"/>
      <c r="O25" s="149"/>
      <c r="P25" s="149"/>
    </row>
    <row r="26" spans="1:16" ht="21" customHeight="1">
      <c r="A26" s="127" t="s">
        <v>165</v>
      </c>
      <c r="D26" s="46">
        <v>0</v>
      </c>
      <c r="E26" s="46"/>
      <c r="F26" s="46">
        <v>0</v>
      </c>
      <c r="G26" s="46"/>
      <c r="H26" s="46">
        <v>0</v>
      </c>
      <c r="I26" s="46"/>
      <c r="J26" s="46">
        <v>0</v>
      </c>
      <c r="K26" s="46"/>
      <c r="L26" s="46">
        <v>0</v>
      </c>
      <c r="M26" s="46"/>
      <c r="N26" s="46">
        <v>305091</v>
      </c>
      <c r="O26" s="46"/>
      <c r="P26" s="46">
        <f>SUM(D26:N26)</f>
        <v>305091</v>
      </c>
    </row>
    <row r="27" spans="1:16" ht="21" customHeight="1">
      <c r="A27" s="127" t="s">
        <v>147</v>
      </c>
      <c r="D27" s="46">
        <v>0</v>
      </c>
      <c r="E27" s="46"/>
      <c r="F27" s="46">
        <v>0</v>
      </c>
      <c r="G27" s="46"/>
      <c r="H27" s="46">
        <v>-163</v>
      </c>
      <c r="I27" s="46"/>
      <c r="J27" s="46">
        <v>0</v>
      </c>
      <c r="K27" s="46"/>
      <c r="L27" s="46">
        <v>0</v>
      </c>
      <c r="M27" s="46"/>
      <c r="N27" s="46">
        <v>0</v>
      </c>
      <c r="O27" s="46"/>
      <c r="P27" s="46">
        <f>SUM(D27:N27)</f>
        <v>-163</v>
      </c>
    </row>
    <row r="28" spans="1:16" ht="21" customHeight="1">
      <c r="A28" s="133" t="s">
        <v>131</v>
      </c>
      <c r="B28" s="145"/>
      <c r="C28" s="129"/>
      <c r="D28" s="201">
        <f>SUM(D26:D27)</f>
        <v>0</v>
      </c>
      <c r="E28" s="202"/>
      <c r="F28" s="201">
        <f>SUM(F26:F27)</f>
        <v>0</v>
      </c>
      <c r="G28" s="202"/>
      <c r="H28" s="201">
        <f>SUM(H26:H27)</f>
        <v>-163</v>
      </c>
      <c r="I28" s="202"/>
      <c r="J28" s="201">
        <f>SUM(J26:J27)</f>
        <v>0</v>
      </c>
      <c r="K28" s="202"/>
      <c r="L28" s="201">
        <f>SUM(L26:L27)</f>
        <v>0</v>
      </c>
      <c r="M28" s="202"/>
      <c r="N28" s="201">
        <f>SUM(N26:N27)</f>
        <v>305091</v>
      </c>
      <c r="O28" s="202"/>
      <c r="P28" s="201">
        <f>SUM(P26:P27)</f>
        <v>304928</v>
      </c>
    </row>
    <row r="29" spans="1:16" ht="21" customHeight="1" thickBot="1">
      <c r="A29" s="133" t="s">
        <v>96</v>
      </c>
      <c r="B29" s="147"/>
      <c r="C29" s="133"/>
      <c r="D29" s="256">
        <f>SUM(D24,D28:D28)</f>
        <v>1729277</v>
      </c>
      <c r="E29" s="202"/>
      <c r="F29" s="256">
        <f>SUM(F24,F28:F28)</f>
        <v>208455</v>
      </c>
      <c r="G29" s="202"/>
      <c r="H29" s="256">
        <f>SUM(H24,H28:H28)</f>
        <v>662</v>
      </c>
      <c r="I29" s="202"/>
      <c r="J29" s="256">
        <f>SUM(J24,J28:J28)</f>
        <v>-8774</v>
      </c>
      <c r="K29" s="202"/>
      <c r="L29" s="256">
        <f>SUM(L24,L28:L28)</f>
        <v>65000</v>
      </c>
      <c r="M29" s="149"/>
      <c r="N29" s="256">
        <f>SUM(N24,N28:N28)</f>
        <v>1027803</v>
      </c>
      <c r="O29" s="202"/>
      <c r="P29" s="256">
        <f>SUM(P24,P28:P28)</f>
        <v>3022423</v>
      </c>
    </row>
    <row r="30" spans="1:16" ht="21" customHeight="1" thickTop="1">
      <c r="A30" s="133"/>
      <c r="B30" s="147"/>
      <c r="C30" s="133"/>
      <c r="D30" s="151"/>
      <c r="E30" s="150"/>
      <c r="F30" s="151"/>
      <c r="G30" s="151"/>
      <c r="H30" s="151"/>
      <c r="I30" s="150"/>
      <c r="J30" s="151"/>
      <c r="K30" s="150"/>
      <c r="L30" s="151"/>
      <c r="M30" s="152"/>
      <c r="N30" s="151"/>
      <c r="O30" s="151"/>
      <c r="P30" s="151"/>
    </row>
    <row r="31" spans="1:16" ht="21" customHeight="1">
      <c r="A31" s="133"/>
      <c r="B31" s="147"/>
      <c r="C31" s="133"/>
      <c r="D31" s="151"/>
      <c r="E31" s="150"/>
      <c r="F31" s="151"/>
      <c r="G31" s="151"/>
      <c r="H31" s="151"/>
      <c r="I31" s="150"/>
      <c r="J31" s="151"/>
      <c r="K31" s="150"/>
      <c r="L31" s="151"/>
      <c r="M31" s="152"/>
      <c r="N31" s="151"/>
      <c r="O31" s="151"/>
      <c r="P31" s="151"/>
    </row>
    <row r="32" spans="1:16" ht="21" customHeight="1">
      <c r="A32" s="133"/>
      <c r="B32" s="147"/>
      <c r="C32" s="133"/>
      <c r="D32" s="151"/>
      <c r="E32" s="150"/>
      <c r="F32" s="151"/>
      <c r="G32" s="151"/>
      <c r="H32" s="151"/>
      <c r="I32" s="150"/>
      <c r="J32" s="151"/>
      <c r="K32" s="150"/>
      <c r="L32" s="151"/>
      <c r="M32" s="152"/>
      <c r="N32" s="151"/>
      <c r="O32" s="151"/>
      <c r="P32" s="151"/>
    </row>
    <row r="33" spans="1:16" ht="21" customHeight="1">
      <c r="A33" s="133"/>
      <c r="B33" s="147"/>
      <c r="C33" s="133"/>
      <c r="D33" s="151"/>
      <c r="E33" s="150"/>
      <c r="F33" s="151"/>
      <c r="G33" s="151"/>
      <c r="H33" s="151"/>
      <c r="I33" s="150"/>
      <c r="J33" s="151"/>
      <c r="K33" s="150"/>
      <c r="L33" s="151"/>
      <c r="M33" s="152"/>
      <c r="N33" s="151"/>
      <c r="O33" s="151"/>
      <c r="P33" s="151"/>
    </row>
    <row r="34" spans="1:16" ht="21" customHeight="1">
      <c r="A34" s="133"/>
      <c r="B34" s="147"/>
      <c r="C34" s="133"/>
      <c r="D34" s="151"/>
      <c r="E34" s="150"/>
      <c r="F34" s="151"/>
      <c r="G34" s="151"/>
      <c r="H34" s="151"/>
      <c r="I34" s="150"/>
      <c r="J34" s="151"/>
      <c r="K34" s="150"/>
      <c r="L34" s="151"/>
      <c r="M34" s="152"/>
      <c r="N34" s="151"/>
      <c r="O34" s="151"/>
      <c r="P34" s="151"/>
    </row>
    <row r="35" spans="1:16" ht="21" customHeight="1">
      <c r="B35" s="145"/>
      <c r="C35" s="129"/>
    </row>
    <row r="36" spans="1:16" ht="21" customHeight="1">
      <c r="B36" s="145"/>
      <c r="C36" s="129"/>
    </row>
    <row r="37" spans="1:16" ht="21" customHeight="1">
      <c r="B37" s="145"/>
      <c r="C37" s="129"/>
    </row>
    <row r="38" spans="1:16" ht="21" customHeight="1">
      <c r="A38" s="137"/>
      <c r="B38" s="145"/>
      <c r="C38" s="129"/>
    </row>
    <row r="39" spans="1:16" ht="21" customHeight="1">
      <c r="A39" s="129"/>
      <c r="B39" s="145"/>
      <c r="C39" s="129"/>
    </row>
    <row r="40" spans="1:16" ht="21" customHeight="1">
      <c r="B40" s="145"/>
      <c r="C40" s="129"/>
    </row>
  </sheetData>
  <mergeCells count="7">
    <mergeCell ref="A2:P2"/>
    <mergeCell ref="Q2:V2"/>
    <mergeCell ref="D13:P13"/>
    <mergeCell ref="L6:N6"/>
    <mergeCell ref="A3:P3"/>
    <mergeCell ref="H6:J6"/>
    <mergeCell ref="D5:P5"/>
  </mergeCells>
  <pageMargins left="0.8" right="0.68" top="0.48" bottom="0.5" header="0.6" footer="0.5"/>
  <pageSetup paperSize="9" scale="81" firstPageNumber="8" fitToHeight="0" orientation="landscape" useFirstPageNumber="1" r:id="rId1"/>
  <headerFooter alignWithMargins="0">
    <oddFooter>&amp;L&amp;15  หมายเหตุประกอบงบการเงินเป็นส่วนหนึ่งของงบการเงินระหว่างกาลนี้&amp;14
&amp;C&amp;15&amp;P</oddFooter>
  </headerFooter>
  <ignoredErrors>
    <ignoredError sqref="P19 P28"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100"/>
  <sheetViews>
    <sheetView view="pageBreakPreview" zoomScale="80" zoomScaleNormal="100" zoomScaleSheetLayoutView="80" workbookViewId="0"/>
  </sheetViews>
  <sheetFormatPr defaultColWidth="9.33203125" defaultRowHeight="20.5" customHeight="1"/>
  <cols>
    <col min="1" max="1" width="62" style="23" customWidth="1"/>
    <col min="2" max="2" width="11" style="181" customWidth="1"/>
    <col min="3" max="3" width="15.44140625" style="23" customWidth="1"/>
    <col min="4" max="4" width="2.109375" style="23" customWidth="1"/>
    <col min="5" max="5" width="15.44140625" style="23" customWidth="1"/>
    <col min="6" max="6" width="2.109375" style="23" customWidth="1"/>
    <col min="7" max="7" width="15.44140625" style="23" customWidth="1"/>
    <col min="8" max="8" width="2.109375" style="23" customWidth="1"/>
    <col min="9" max="9" width="15.44140625" style="23" customWidth="1"/>
    <col min="10" max="10" width="4.44140625" style="4" customWidth="1"/>
    <col min="11" max="11" width="18.88671875" style="4" bestFit="1" customWidth="1"/>
    <col min="12" max="13" width="12.21875" style="4" bestFit="1" customWidth="1"/>
    <col min="14" max="16384" width="9.33203125" style="4"/>
  </cols>
  <sheetData>
    <row r="1" spans="1:10" s="153" customFormat="1" ht="20.5" customHeight="1">
      <c r="A1" s="310" t="s">
        <v>206</v>
      </c>
      <c r="B1" s="30"/>
      <c r="C1" s="30"/>
      <c r="D1" s="30"/>
      <c r="E1" s="30"/>
      <c r="F1" s="30"/>
      <c r="G1" s="30"/>
      <c r="H1" s="30"/>
      <c r="I1" s="30"/>
      <c r="J1" s="30"/>
    </row>
    <row r="2" spans="1:10" s="153" customFormat="1" ht="20.5" customHeight="1">
      <c r="A2" s="320" t="s">
        <v>201</v>
      </c>
      <c r="B2" s="320"/>
      <c r="C2" s="320"/>
      <c r="D2" s="320"/>
      <c r="E2" s="320"/>
      <c r="F2" s="320"/>
      <c r="G2" s="320"/>
      <c r="H2" s="320"/>
      <c r="I2" s="320"/>
      <c r="J2" s="320"/>
    </row>
    <row r="3" spans="1:10" s="153" customFormat="1" ht="20.5" customHeight="1">
      <c r="A3" s="337" t="s">
        <v>150</v>
      </c>
      <c r="B3" s="337"/>
      <c r="C3" s="337"/>
      <c r="D3" s="337"/>
      <c r="E3" s="337"/>
      <c r="F3" s="337"/>
      <c r="G3" s="337"/>
      <c r="H3" s="337"/>
      <c r="I3" s="337"/>
    </row>
    <row r="4" spans="1:10" s="158" customFormat="1" ht="20.5" customHeight="1">
      <c r="A4" s="154"/>
      <c r="B4" s="178"/>
      <c r="C4" s="156"/>
      <c r="D4" s="156"/>
      <c r="E4" s="156"/>
      <c r="F4" s="156"/>
      <c r="G4" s="157"/>
      <c r="H4" s="156"/>
      <c r="I4" s="157"/>
    </row>
    <row r="5" spans="1:10" s="158" customFormat="1" ht="20.5" customHeight="1">
      <c r="A5" s="156"/>
      <c r="C5" s="156"/>
      <c r="D5" s="155" t="s">
        <v>1</v>
      </c>
      <c r="E5" s="156"/>
      <c r="F5" s="156"/>
      <c r="G5" s="338" t="s">
        <v>2</v>
      </c>
      <c r="H5" s="338"/>
      <c r="I5" s="338"/>
    </row>
    <row r="6" spans="1:10" s="158" customFormat="1" ht="20.5" customHeight="1">
      <c r="A6" s="156"/>
      <c r="B6" s="98"/>
      <c r="C6" s="327" t="s">
        <v>52</v>
      </c>
      <c r="D6" s="327"/>
      <c r="E6" s="327"/>
      <c r="F6" s="156"/>
      <c r="G6" s="327" t="s">
        <v>52</v>
      </c>
      <c r="H6" s="327"/>
      <c r="I6" s="327"/>
    </row>
    <row r="7" spans="1:10" s="158" customFormat="1" ht="20.5" customHeight="1">
      <c r="A7" s="156"/>
      <c r="B7" s="98"/>
      <c r="C7" s="327" t="s">
        <v>53</v>
      </c>
      <c r="D7" s="327"/>
      <c r="E7" s="327"/>
      <c r="F7" s="156"/>
      <c r="G7" s="327" t="s">
        <v>53</v>
      </c>
      <c r="H7" s="327"/>
      <c r="I7" s="327"/>
    </row>
    <row r="8" spans="1:10" s="158" customFormat="1" ht="20.5" customHeight="1">
      <c r="A8" s="156"/>
      <c r="B8" s="98"/>
      <c r="C8" s="70">
        <v>2565</v>
      </c>
      <c r="D8" s="68"/>
      <c r="E8" s="70">
        <v>2564</v>
      </c>
      <c r="F8" s="68"/>
      <c r="G8" s="70">
        <v>2565</v>
      </c>
      <c r="H8" s="70"/>
      <c r="I8" s="70">
        <v>2564</v>
      </c>
    </row>
    <row r="9" spans="1:10" s="158" customFormat="1" ht="20.5" customHeight="1">
      <c r="A9" s="156"/>
      <c r="B9" s="179"/>
      <c r="C9" s="326" t="s">
        <v>7</v>
      </c>
      <c r="D9" s="326"/>
      <c r="E9" s="326"/>
      <c r="F9" s="326"/>
      <c r="G9" s="326"/>
      <c r="H9" s="326"/>
      <c r="I9" s="326"/>
    </row>
    <row r="10" spans="1:10" s="158" customFormat="1" ht="20.5" customHeight="1">
      <c r="A10" s="191" t="s">
        <v>97</v>
      </c>
      <c r="B10" s="179"/>
      <c r="C10" s="159"/>
      <c r="D10" s="155"/>
      <c r="E10" s="159"/>
      <c r="F10" s="155"/>
      <c r="G10" s="160"/>
      <c r="H10" s="160"/>
      <c r="I10" s="160"/>
    </row>
    <row r="11" spans="1:10" s="158" customFormat="1" ht="20.5" customHeight="1">
      <c r="A11" s="184" t="s">
        <v>62</v>
      </c>
      <c r="B11" s="179"/>
      <c r="C11" s="135">
        <v>-17128</v>
      </c>
      <c r="D11" s="161"/>
      <c r="E11" s="135">
        <v>-1363</v>
      </c>
      <c r="F11" s="161"/>
      <c r="G11" s="162">
        <v>305091</v>
      </c>
      <c r="H11" s="161"/>
      <c r="I11" s="162">
        <v>-2706</v>
      </c>
    </row>
    <row r="12" spans="1:10" s="158" customFormat="1" ht="20.5" customHeight="1">
      <c r="A12" s="187" t="s">
        <v>98</v>
      </c>
      <c r="B12" s="179"/>
      <c r="C12" s="163"/>
      <c r="D12" s="161"/>
      <c r="E12" s="163"/>
      <c r="F12" s="161"/>
      <c r="G12" s="161"/>
      <c r="H12" s="161"/>
      <c r="I12" s="161"/>
    </row>
    <row r="13" spans="1:10" s="158" customFormat="1" ht="20.5" customHeight="1">
      <c r="A13" s="234" t="s">
        <v>152</v>
      </c>
      <c r="B13" s="179"/>
      <c r="C13" s="163">
        <v>5610</v>
      </c>
      <c r="D13" s="161"/>
      <c r="E13" s="163">
        <v>9170</v>
      </c>
      <c r="F13" s="161"/>
      <c r="G13" s="209">
        <v>0</v>
      </c>
      <c r="H13" s="161"/>
      <c r="I13" s="209">
        <v>0</v>
      </c>
    </row>
    <row r="14" spans="1:10" s="158" customFormat="1" ht="20.5" customHeight="1">
      <c r="A14" s="234" t="s">
        <v>210</v>
      </c>
      <c r="B14" s="179"/>
      <c r="C14" s="163"/>
      <c r="D14" s="161"/>
      <c r="E14" s="163"/>
      <c r="F14" s="161"/>
      <c r="G14" s="209"/>
      <c r="H14" s="161"/>
      <c r="I14" s="209"/>
    </row>
    <row r="15" spans="1:10" s="158" customFormat="1" ht="20.5" customHeight="1">
      <c r="A15" s="225" t="s">
        <v>193</v>
      </c>
      <c r="B15" s="179"/>
      <c r="C15" s="161">
        <v>28581</v>
      </c>
      <c r="D15" s="161"/>
      <c r="E15" s="161">
        <v>-738</v>
      </c>
      <c r="F15" s="161"/>
      <c r="G15" s="209">
        <v>0</v>
      </c>
      <c r="H15" s="161"/>
      <c r="I15" s="209">
        <v>0</v>
      </c>
    </row>
    <row r="16" spans="1:10" s="158" customFormat="1" ht="20.5" customHeight="1">
      <c r="A16" s="234" t="s">
        <v>162</v>
      </c>
      <c r="B16" s="179"/>
      <c r="C16" s="135">
        <v>2666</v>
      </c>
      <c r="D16" s="135"/>
      <c r="E16" s="135">
        <v>2440</v>
      </c>
      <c r="F16" s="162"/>
      <c r="G16" s="162">
        <v>1332</v>
      </c>
      <c r="H16" s="162"/>
      <c r="I16" s="162">
        <v>1550</v>
      </c>
    </row>
    <row r="17" spans="1:13" s="158" customFormat="1" ht="20.5" customHeight="1">
      <c r="A17" s="184" t="s">
        <v>99</v>
      </c>
      <c r="B17" s="179"/>
      <c r="C17" s="135">
        <v>49</v>
      </c>
      <c r="D17" s="135"/>
      <c r="E17" s="135">
        <v>49</v>
      </c>
      <c r="F17" s="162"/>
      <c r="G17" s="161">
        <v>49</v>
      </c>
      <c r="H17" s="162"/>
      <c r="I17" s="161">
        <v>49</v>
      </c>
    </row>
    <row r="18" spans="1:13" s="158" customFormat="1" ht="20.5" customHeight="1">
      <c r="A18" s="184" t="s">
        <v>174</v>
      </c>
      <c r="B18" s="180"/>
      <c r="C18" s="273">
        <v>0</v>
      </c>
      <c r="D18" s="135"/>
      <c r="E18" s="135">
        <v>835</v>
      </c>
      <c r="F18" s="162"/>
      <c r="G18" s="209">
        <v>0</v>
      </c>
      <c r="H18" s="162"/>
      <c r="I18" s="209">
        <v>0</v>
      </c>
    </row>
    <row r="19" spans="1:13" s="158" customFormat="1" ht="20.5" customHeight="1">
      <c r="A19" s="184" t="s">
        <v>173</v>
      </c>
      <c r="B19" s="180"/>
      <c r="C19" s="135">
        <v>42</v>
      </c>
      <c r="D19" s="135"/>
      <c r="E19" s="209">
        <v>0</v>
      </c>
      <c r="F19" s="162"/>
      <c r="G19" s="282">
        <v>108</v>
      </c>
      <c r="H19" s="162"/>
      <c r="I19" s="209">
        <v>0</v>
      </c>
    </row>
    <row r="20" spans="1:13" s="158" customFormat="1" ht="20.5" customHeight="1">
      <c r="A20" s="184" t="s">
        <v>197</v>
      </c>
      <c r="B20" s="179"/>
      <c r="C20" s="135">
        <v>-4458</v>
      </c>
      <c r="D20" s="161"/>
      <c r="E20" s="135">
        <v>-4817</v>
      </c>
      <c r="F20" s="161"/>
      <c r="G20" s="135">
        <v>-163</v>
      </c>
      <c r="H20" s="161"/>
      <c r="I20" s="135">
        <v>-312</v>
      </c>
    </row>
    <row r="21" spans="1:13" s="158" customFormat="1" ht="20.5" customHeight="1">
      <c r="A21" s="184" t="s">
        <v>61</v>
      </c>
      <c r="B21" s="179"/>
      <c r="C21" s="273">
        <v>0</v>
      </c>
      <c r="D21" s="135"/>
      <c r="E21" s="162">
        <v>-8224</v>
      </c>
      <c r="F21" s="162"/>
      <c r="G21" s="209">
        <v>0</v>
      </c>
      <c r="H21" s="162"/>
      <c r="I21" s="162">
        <v>-8224</v>
      </c>
    </row>
    <row r="22" spans="1:13" s="158" customFormat="1" ht="20.5" customHeight="1">
      <c r="A22" s="184" t="s">
        <v>190</v>
      </c>
      <c r="B22" s="179"/>
      <c r="C22" s="273">
        <v>0</v>
      </c>
      <c r="D22" s="161"/>
      <c r="E22" s="135">
        <v>-2</v>
      </c>
      <c r="F22" s="161"/>
      <c r="G22" s="135">
        <v>-298806</v>
      </c>
      <c r="H22" s="161"/>
      <c r="I22" s="135">
        <v>-2</v>
      </c>
    </row>
    <row r="23" spans="1:13" s="158" customFormat="1" ht="20.5" customHeight="1">
      <c r="A23" s="184" t="s">
        <v>204</v>
      </c>
      <c r="B23" s="179"/>
      <c r="C23" s="135">
        <v>-115</v>
      </c>
      <c r="D23" s="161"/>
      <c r="E23" s="209">
        <v>0</v>
      </c>
      <c r="F23" s="161"/>
      <c r="G23" s="209">
        <v>0</v>
      </c>
      <c r="H23" s="161"/>
      <c r="I23" s="209">
        <v>0</v>
      </c>
      <c r="M23" s="312"/>
    </row>
    <row r="24" spans="1:13" s="158" customFormat="1" ht="20.5" customHeight="1">
      <c r="A24" s="184" t="s">
        <v>202</v>
      </c>
      <c r="B24" s="179"/>
      <c r="C24" s="135">
        <v>245</v>
      </c>
      <c r="D24" s="161"/>
      <c r="E24" s="209">
        <v>0</v>
      </c>
      <c r="F24" s="161"/>
      <c r="G24" s="209">
        <v>0</v>
      </c>
      <c r="H24" s="161"/>
      <c r="I24" s="209">
        <v>0</v>
      </c>
      <c r="M24" s="312"/>
    </row>
    <row r="25" spans="1:13" s="158" customFormat="1" ht="20.5" customHeight="1">
      <c r="A25" s="184" t="s">
        <v>172</v>
      </c>
      <c r="B25" s="179"/>
      <c r="C25" s="135">
        <v>-7172</v>
      </c>
      <c r="D25" s="161"/>
      <c r="E25" s="209">
        <v>0</v>
      </c>
      <c r="F25" s="161"/>
      <c r="G25" s="135">
        <v>-7172</v>
      </c>
      <c r="H25" s="161"/>
      <c r="I25" s="209">
        <v>0</v>
      </c>
    </row>
    <row r="26" spans="1:13" s="158" customFormat="1" ht="20.5" customHeight="1">
      <c r="A26" s="184" t="s">
        <v>100</v>
      </c>
      <c r="B26" s="179"/>
      <c r="C26" s="161">
        <v>1311</v>
      </c>
      <c r="D26" s="165"/>
      <c r="E26" s="161">
        <v>1319</v>
      </c>
      <c r="F26" s="165"/>
      <c r="G26" s="166">
        <v>410</v>
      </c>
      <c r="H26" s="165"/>
      <c r="I26" s="166">
        <v>445</v>
      </c>
    </row>
    <row r="27" spans="1:13" s="158" customFormat="1" ht="20.5" customHeight="1">
      <c r="A27" s="184" t="s">
        <v>101</v>
      </c>
      <c r="B27" s="179"/>
      <c r="C27" s="135">
        <v>-202</v>
      </c>
      <c r="D27" s="135"/>
      <c r="E27" s="135">
        <v>-25</v>
      </c>
      <c r="F27" s="161"/>
      <c r="G27" s="135">
        <v>-14643</v>
      </c>
      <c r="H27" s="161"/>
      <c r="I27" s="135">
        <v>-15798</v>
      </c>
    </row>
    <row r="28" spans="1:13" s="158" customFormat="1" ht="20.5" customHeight="1">
      <c r="A28" s="184" t="s">
        <v>102</v>
      </c>
      <c r="B28" s="179"/>
      <c r="C28" s="135">
        <v>-8373</v>
      </c>
      <c r="D28" s="135"/>
      <c r="E28" s="135">
        <v>-2664</v>
      </c>
      <c r="F28" s="161"/>
      <c r="G28" s="162">
        <v>-8230</v>
      </c>
      <c r="H28" s="161"/>
      <c r="I28" s="162">
        <v>-5525</v>
      </c>
    </row>
    <row r="29" spans="1:13" s="237" customFormat="1" ht="20.5" customHeight="1">
      <c r="A29" s="234" t="s">
        <v>59</v>
      </c>
      <c r="B29" s="235"/>
      <c r="C29" s="167">
        <v>14207</v>
      </c>
      <c r="D29" s="236"/>
      <c r="E29" s="167">
        <v>12987</v>
      </c>
      <c r="F29" s="236"/>
      <c r="G29" s="168">
        <v>15230</v>
      </c>
      <c r="H29" s="236"/>
      <c r="I29" s="168">
        <v>16031</v>
      </c>
    </row>
    <row r="30" spans="1:13" s="158" customFormat="1" ht="20.5" customHeight="1">
      <c r="A30" s="160" t="s">
        <v>186</v>
      </c>
      <c r="B30" s="179"/>
    </row>
    <row r="31" spans="1:13" s="158" customFormat="1" ht="20.5" customHeight="1">
      <c r="A31" s="225" t="s">
        <v>187</v>
      </c>
      <c r="B31" s="179"/>
      <c r="C31" s="282">
        <f>SUM(C11:C29)</f>
        <v>15263</v>
      </c>
      <c r="D31" s="161"/>
      <c r="E31" s="161">
        <f>SUM(E11:E29)</f>
        <v>8967</v>
      </c>
      <c r="F31" s="161"/>
      <c r="G31" s="282">
        <f>SUM(G11:G29)</f>
        <v>-6794</v>
      </c>
      <c r="H31" s="161"/>
      <c r="I31" s="161">
        <f>SUM(I11:I29)</f>
        <v>-14492</v>
      </c>
    </row>
    <row r="32" spans="1:13" s="158" customFormat="1" ht="20.5" customHeight="1">
      <c r="A32" s="160"/>
      <c r="B32" s="179"/>
      <c r="C32" s="209"/>
      <c r="D32" s="161"/>
      <c r="E32" s="161"/>
      <c r="F32" s="161"/>
      <c r="G32" s="282"/>
      <c r="H32" s="161"/>
      <c r="I32" s="161"/>
    </row>
    <row r="33" spans="1:12" s="158" customFormat="1" ht="20.5" customHeight="1">
      <c r="A33" s="187" t="s">
        <v>179</v>
      </c>
      <c r="B33" s="179"/>
      <c r="C33" s="161"/>
      <c r="D33" s="161"/>
      <c r="E33" s="161"/>
      <c r="F33" s="161"/>
      <c r="G33" s="161"/>
      <c r="H33" s="161"/>
      <c r="I33" s="161"/>
    </row>
    <row r="34" spans="1:12" s="158" customFormat="1" ht="20.5" customHeight="1">
      <c r="A34" s="185" t="s">
        <v>103</v>
      </c>
      <c r="B34" s="179"/>
      <c r="C34" s="161">
        <v>-111343</v>
      </c>
      <c r="D34" s="163"/>
      <c r="E34" s="161">
        <v>251348</v>
      </c>
      <c r="F34" s="163"/>
      <c r="G34" s="161">
        <v>-142905</v>
      </c>
      <c r="H34" s="161"/>
      <c r="I34" s="161">
        <v>203668</v>
      </c>
    </row>
    <row r="35" spans="1:12" s="158" customFormat="1" ht="20.5" customHeight="1">
      <c r="A35" s="185" t="s">
        <v>10</v>
      </c>
      <c r="B35" s="179"/>
      <c r="C35" s="162">
        <v>-45822</v>
      </c>
      <c r="D35" s="163"/>
      <c r="E35" s="162">
        <v>39509</v>
      </c>
      <c r="F35" s="163"/>
      <c r="G35" s="161">
        <v>681</v>
      </c>
      <c r="H35" s="161"/>
      <c r="I35" s="161">
        <v>29697</v>
      </c>
    </row>
    <row r="36" spans="1:12" s="158" customFormat="1" ht="20.5" customHeight="1">
      <c r="A36" s="186" t="s">
        <v>14</v>
      </c>
      <c r="B36" s="179"/>
      <c r="C36" s="162">
        <v>53265</v>
      </c>
      <c r="D36" s="163"/>
      <c r="E36" s="162">
        <v>19153</v>
      </c>
      <c r="F36" s="163"/>
      <c r="G36" s="161">
        <v>26200</v>
      </c>
      <c r="H36" s="161"/>
      <c r="I36" s="161">
        <v>14134</v>
      </c>
    </row>
    <row r="37" spans="1:12" s="158" customFormat="1" ht="20.5" customHeight="1">
      <c r="A37" s="185" t="s">
        <v>104</v>
      </c>
      <c r="B37" s="179"/>
      <c r="C37" s="161">
        <v>-4330</v>
      </c>
      <c r="D37" s="163"/>
      <c r="E37" s="161">
        <v>-733</v>
      </c>
      <c r="F37" s="163"/>
      <c r="G37" s="161">
        <v>27294</v>
      </c>
      <c r="H37" s="163"/>
      <c r="I37" s="161">
        <v>-443</v>
      </c>
    </row>
    <row r="38" spans="1:12" s="158" customFormat="1" ht="20.5" customHeight="1">
      <c r="A38" s="185" t="s">
        <v>24</v>
      </c>
      <c r="B38" s="179"/>
      <c r="C38" s="296">
        <v>24</v>
      </c>
      <c r="D38" s="163"/>
      <c r="E38" s="209">
        <v>0</v>
      </c>
      <c r="F38" s="163"/>
      <c r="G38" s="161">
        <v>-529</v>
      </c>
      <c r="H38" s="161"/>
      <c r="I38" s="209">
        <v>0</v>
      </c>
    </row>
    <row r="39" spans="1:12" s="158" customFormat="1" ht="20.5" customHeight="1">
      <c r="A39" s="185"/>
      <c r="B39" s="179"/>
      <c r="C39" s="164"/>
      <c r="D39" s="163"/>
      <c r="E39" s="209"/>
      <c r="F39" s="163"/>
      <c r="G39" s="161"/>
      <c r="H39" s="161"/>
      <c r="I39" s="209"/>
    </row>
    <row r="40" spans="1:12" s="158" customFormat="1" ht="20.5" customHeight="1">
      <c r="A40" s="187" t="s">
        <v>180</v>
      </c>
      <c r="B40" s="179"/>
      <c r="D40" s="163"/>
      <c r="E40" s="209"/>
      <c r="F40" s="163"/>
      <c r="G40" s="161"/>
      <c r="H40" s="161"/>
      <c r="I40" s="161"/>
    </row>
    <row r="41" spans="1:12" s="158" customFormat="1" ht="20.5" customHeight="1">
      <c r="A41" s="184" t="s">
        <v>33</v>
      </c>
      <c r="B41" s="179"/>
      <c r="C41" s="304">
        <v>-89472</v>
      </c>
      <c r="D41" s="165"/>
      <c r="E41" s="169">
        <v>-105018</v>
      </c>
      <c r="F41" s="165"/>
      <c r="G41" s="168">
        <v>-57541</v>
      </c>
      <c r="H41" s="165"/>
      <c r="I41" s="168">
        <v>-1837</v>
      </c>
      <c r="L41" s="312"/>
    </row>
    <row r="42" spans="1:12" s="158" customFormat="1" ht="20.5" customHeight="1">
      <c r="A42" s="184" t="s">
        <v>200</v>
      </c>
      <c r="B42" s="179"/>
      <c r="C42" s="305">
        <f>SUM(C31:C41)</f>
        <v>-182415</v>
      </c>
      <c r="D42" s="161"/>
      <c r="E42" s="135">
        <f>SUM(E31:E41)</f>
        <v>213226</v>
      </c>
      <c r="F42" s="161"/>
      <c r="G42" s="282">
        <f>SUM(G31:G41)</f>
        <v>-153594</v>
      </c>
      <c r="H42" s="161"/>
      <c r="I42" s="135">
        <f>SUM(I31:I41)</f>
        <v>230727</v>
      </c>
    </row>
    <row r="43" spans="1:12" s="158" customFormat="1" ht="20.5" customHeight="1">
      <c r="A43" s="171" t="s">
        <v>182</v>
      </c>
      <c r="B43" s="179"/>
      <c r="C43" s="135">
        <v>4298</v>
      </c>
      <c r="D43" s="161"/>
      <c r="E43" s="135">
        <v>1616</v>
      </c>
      <c r="F43" s="161"/>
      <c r="G43" s="135">
        <v>4298</v>
      </c>
      <c r="H43" s="161"/>
      <c r="I43" s="135">
        <v>4477</v>
      </c>
    </row>
    <row r="44" spans="1:12" s="158" customFormat="1" ht="20.5" customHeight="1">
      <c r="A44" s="171" t="s">
        <v>181</v>
      </c>
      <c r="B44" s="179"/>
      <c r="C44" s="161">
        <v>-12827</v>
      </c>
      <c r="D44" s="161"/>
      <c r="E44" s="161">
        <v>-13341</v>
      </c>
      <c r="F44" s="161"/>
      <c r="G44" s="161">
        <v>-13850</v>
      </c>
      <c r="H44" s="161"/>
      <c r="I44" s="161">
        <v>-13271</v>
      </c>
    </row>
    <row r="45" spans="1:12" s="158" customFormat="1" ht="20.5" customHeight="1">
      <c r="A45" s="171" t="s">
        <v>105</v>
      </c>
      <c r="B45" s="179"/>
      <c r="C45" s="161">
        <v>20546</v>
      </c>
      <c r="D45" s="163"/>
      <c r="E45" s="161">
        <v>7841</v>
      </c>
      <c r="F45" s="163"/>
      <c r="G45" s="161">
        <v>13762</v>
      </c>
      <c r="H45" s="161"/>
      <c r="I45" s="161">
        <v>7841</v>
      </c>
    </row>
    <row r="46" spans="1:12" s="158" customFormat="1" ht="20.5" customHeight="1">
      <c r="A46" s="171" t="s">
        <v>183</v>
      </c>
      <c r="B46" s="179"/>
      <c r="C46" s="161">
        <v>-707</v>
      </c>
      <c r="D46" s="161"/>
      <c r="E46" s="161">
        <v>-4019</v>
      </c>
      <c r="F46" s="161"/>
      <c r="G46" s="161">
        <v>-3841</v>
      </c>
      <c r="H46" s="161"/>
      <c r="I46" s="161">
        <v>-1793</v>
      </c>
    </row>
    <row r="47" spans="1:12" s="158" customFormat="1" ht="20.5" customHeight="1">
      <c r="A47" s="156" t="s">
        <v>199</v>
      </c>
      <c r="B47" s="179"/>
      <c r="C47" s="283">
        <f>SUM(C42:C46)</f>
        <v>-171105</v>
      </c>
      <c r="D47" s="189"/>
      <c r="E47" s="188">
        <f>SUM(E42:E46)</f>
        <v>205323</v>
      </c>
      <c r="F47" s="189"/>
      <c r="G47" s="283">
        <f>SUM(G42:G46)</f>
        <v>-153225</v>
      </c>
      <c r="H47" s="189"/>
      <c r="I47" s="188">
        <f>SUM(I42:I46)</f>
        <v>227981</v>
      </c>
    </row>
    <row r="48" spans="1:12" s="158" customFormat="1" ht="20.5" customHeight="1">
      <c r="A48" s="170"/>
      <c r="B48" s="179"/>
      <c r="C48" s="172"/>
      <c r="D48" s="173"/>
      <c r="E48" s="172"/>
      <c r="F48" s="173"/>
      <c r="G48" s="172"/>
      <c r="H48" s="173"/>
      <c r="I48" s="172"/>
    </row>
    <row r="49" spans="1:10" ht="20.5" customHeight="1">
      <c r="A49" s="24"/>
      <c r="C49" s="5"/>
      <c r="D49" s="25"/>
      <c r="E49" s="26"/>
      <c r="F49" s="25"/>
      <c r="G49" s="5"/>
      <c r="H49" s="25"/>
      <c r="I49" s="5"/>
    </row>
    <row r="50" spans="1:10" ht="20.5" customHeight="1">
      <c r="A50" s="310" t="s">
        <v>206</v>
      </c>
      <c r="B50" s="30"/>
      <c r="C50" s="30"/>
      <c r="D50" s="30"/>
      <c r="E50" s="30"/>
      <c r="F50" s="30"/>
      <c r="G50" s="30"/>
      <c r="H50" s="30"/>
      <c r="I50" s="30"/>
      <c r="J50" s="30"/>
    </row>
    <row r="51" spans="1:10" ht="20.5" customHeight="1">
      <c r="A51" s="320" t="s">
        <v>201</v>
      </c>
      <c r="B51" s="320"/>
      <c r="C51" s="320"/>
      <c r="D51" s="320"/>
      <c r="E51" s="320"/>
      <c r="F51" s="320"/>
      <c r="G51" s="320"/>
      <c r="H51" s="320"/>
      <c r="I51" s="320"/>
      <c r="J51" s="320"/>
    </row>
    <row r="52" spans="1:10" ht="20.5" customHeight="1">
      <c r="A52" s="337" t="s">
        <v>150</v>
      </c>
      <c r="B52" s="337"/>
      <c r="C52" s="337"/>
      <c r="D52" s="337"/>
      <c r="E52" s="337"/>
      <c r="F52" s="337"/>
      <c r="G52" s="337"/>
      <c r="H52" s="337"/>
      <c r="I52" s="337"/>
      <c r="J52" s="153"/>
    </row>
    <row r="53" spans="1:10" ht="20.5" customHeight="1">
      <c r="A53" s="65"/>
      <c r="B53" s="182"/>
      <c r="C53" s="66"/>
      <c r="D53" s="66"/>
      <c r="E53" s="66"/>
      <c r="F53" s="66"/>
      <c r="G53" s="64"/>
      <c r="H53" s="66"/>
      <c r="I53" s="64"/>
    </row>
    <row r="54" spans="1:10" s="158" customFormat="1" ht="20.5" customHeight="1">
      <c r="A54" s="156"/>
      <c r="C54" s="156"/>
      <c r="D54" s="155" t="s">
        <v>1</v>
      </c>
      <c r="E54" s="156"/>
      <c r="F54" s="156"/>
      <c r="G54" s="338" t="s">
        <v>2</v>
      </c>
      <c r="H54" s="338"/>
      <c r="I54" s="338"/>
    </row>
    <row r="55" spans="1:10" s="158" customFormat="1" ht="20.5" customHeight="1">
      <c r="A55" s="156"/>
      <c r="B55" s="98"/>
      <c r="C55" s="327" t="s">
        <v>52</v>
      </c>
      <c r="D55" s="327"/>
      <c r="E55" s="327"/>
      <c r="F55" s="156"/>
      <c r="G55" s="327" t="s">
        <v>52</v>
      </c>
      <c r="H55" s="327"/>
      <c r="I55" s="327"/>
    </row>
    <row r="56" spans="1:10" s="158" customFormat="1" ht="20.5" customHeight="1">
      <c r="A56" s="156"/>
      <c r="B56" s="98"/>
      <c r="C56" s="327" t="s">
        <v>53</v>
      </c>
      <c r="D56" s="327"/>
      <c r="E56" s="327"/>
      <c r="F56" s="156"/>
      <c r="G56" s="327" t="s">
        <v>53</v>
      </c>
      <c r="H56" s="327"/>
      <c r="I56" s="327"/>
    </row>
    <row r="57" spans="1:10" s="158" customFormat="1" ht="20.5" customHeight="1">
      <c r="A57" s="156"/>
      <c r="B57" s="315" t="s">
        <v>6</v>
      </c>
      <c r="C57" s="70">
        <v>2565</v>
      </c>
      <c r="D57" s="68"/>
      <c r="E57" s="70">
        <v>2564</v>
      </c>
      <c r="F57" s="68"/>
      <c r="G57" s="70">
        <v>2565</v>
      </c>
      <c r="H57" s="70"/>
      <c r="I57" s="70">
        <v>2564</v>
      </c>
    </row>
    <row r="58" spans="1:10" s="158" customFormat="1" ht="20.5" customHeight="1">
      <c r="B58" s="98"/>
      <c r="C58" s="326" t="s">
        <v>7</v>
      </c>
      <c r="D58" s="326"/>
      <c r="E58" s="326"/>
      <c r="F58" s="326"/>
      <c r="G58" s="326"/>
      <c r="H58" s="326"/>
      <c r="I58" s="326"/>
    </row>
    <row r="59" spans="1:10" s="158" customFormat="1" ht="20.5" customHeight="1">
      <c r="A59" s="191" t="s">
        <v>106</v>
      </c>
      <c r="B59" s="179"/>
      <c r="C59" s="300"/>
      <c r="D59" s="160"/>
      <c r="E59" s="174"/>
      <c r="F59" s="160"/>
      <c r="G59" s="174"/>
      <c r="H59" s="160"/>
      <c r="I59" s="174"/>
    </row>
    <row r="60" spans="1:10" s="158" customFormat="1" ht="20.5" customHeight="1">
      <c r="A60" s="184" t="s">
        <v>177</v>
      </c>
      <c r="B60" s="179"/>
      <c r="C60" s="297">
        <v>215000</v>
      </c>
      <c r="D60" s="161"/>
      <c r="E60" s="209">
        <v>0</v>
      </c>
      <c r="F60" s="161"/>
      <c r="G60" s="161">
        <v>215000</v>
      </c>
      <c r="H60" s="161"/>
      <c r="I60" s="209">
        <v>0</v>
      </c>
      <c r="J60" s="175"/>
    </row>
    <row r="61" spans="1:10" s="158" customFormat="1" ht="20.5" customHeight="1">
      <c r="A61" s="184" t="s">
        <v>211</v>
      </c>
      <c r="B61" s="179"/>
      <c r="C61" s="50">
        <v>-481485</v>
      </c>
      <c r="D61" s="161"/>
      <c r="E61" s="209">
        <v>0</v>
      </c>
      <c r="F61" s="161"/>
      <c r="G61" s="161">
        <v>-483683</v>
      </c>
      <c r="H61" s="161"/>
      <c r="I61" s="209">
        <v>0</v>
      </c>
      <c r="J61" s="175"/>
    </row>
    <row r="62" spans="1:10" s="158" customFormat="1" ht="20.5" customHeight="1">
      <c r="A62" s="184" t="s">
        <v>107</v>
      </c>
      <c r="B62" s="179"/>
      <c r="C62" s="297">
        <v>0</v>
      </c>
      <c r="D62" s="161"/>
      <c r="E62" s="161">
        <v>-108500</v>
      </c>
      <c r="F62" s="161"/>
      <c r="G62" s="209">
        <v>0</v>
      </c>
      <c r="H62" s="161"/>
      <c r="I62" s="161">
        <v>-108500</v>
      </c>
      <c r="J62" s="175"/>
    </row>
    <row r="63" spans="1:10" s="158" customFormat="1" ht="20.5" customHeight="1">
      <c r="A63" s="184" t="s">
        <v>108</v>
      </c>
      <c r="B63" s="178"/>
      <c r="C63" s="297">
        <v>-30603</v>
      </c>
      <c r="D63" s="161"/>
      <c r="E63" s="161">
        <v>-13193</v>
      </c>
      <c r="F63" s="161"/>
      <c r="G63" s="161">
        <v>-1875</v>
      </c>
      <c r="H63" s="161"/>
      <c r="I63" s="209">
        <v>0</v>
      </c>
      <c r="J63" s="175"/>
    </row>
    <row r="64" spans="1:10" s="158" customFormat="1" ht="20.5" customHeight="1">
      <c r="A64" s="234" t="s">
        <v>185</v>
      </c>
      <c r="B64" s="178"/>
      <c r="C64" s="297">
        <v>0</v>
      </c>
      <c r="D64" s="161"/>
      <c r="E64" s="209">
        <v>0</v>
      </c>
      <c r="F64" s="161"/>
      <c r="G64" s="161">
        <v>300000</v>
      </c>
      <c r="H64" s="161"/>
      <c r="I64" s="209">
        <v>0</v>
      </c>
      <c r="J64" s="175"/>
    </row>
    <row r="65" spans="1:10" s="158" customFormat="1" ht="20.5" customHeight="1">
      <c r="A65" s="184" t="s">
        <v>109</v>
      </c>
      <c r="B65" s="178"/>
      <c r="C65" s="297">
        <v>-24941</v>
      </c>
      <c r="D65" s="161"/>
      <c r="E65" s="161">
        <v>-1002</v>
      </c>
      <c r="F65" s="161"/>
      <c r="G65" s="161">
        <v>-60</v>
      </c>
      <c r="H65" s="161"/>
      <c r="I65" s="161">
        <v>-924</v>
      </c>
      <c r="J65" s="175"/>
    </row>
    <row r="66" spans="1:10" s="158" customFormat="1" ht="20.5" customHeight="1">
      <c r="A66" s="184" t="s">
        <v>191</v>
      </c>
      <c r="B66" s="178"/>
      <c r="C66" s="297">
        <v>3295</v>
      </c>
      <c r="D66" s="161"/>
      <c r="E66" s="161">
        <v>101</v>
      </c>
      <c r="F66" s="161"/>
      <c r="G66" s="161">
        <v>369910</v>
      </c>
      <c r="H66" s="161"/>
      <c r="I66" s="161">
        <v>101</v>
      </c>
      <c r="J66" s="175"/>
    </row>
    <row r="67" spans="1:10" s="158" customFormat="1" ht="20.5" customHeight="1">
      <c r="A67" s="184" t="s">
        <v>175</v>
      </c>
      <c r="B67" s="178"/>
      <c r="C67" s="297">
        <v>457172</v>
      </c>
      <c r="D67" s="161"/>
      <c r="E67" s="209">
        <v>0</v>
      </c>
      <c r="F67" s="161"/>
      <c r="G67" s="161">
        <v>457172</v>
      </c>
      <c r="H67" s="161"/>
      <c r="I67" s="209">
        <v>0</v>
      </c>
      <c r="J67" s="175"/>
    </row>
    <row r="68" spans="1:10" s="158" customFormat="1" ht="20.5" customHeight="1">
      <c r="A68" s="190" t="s">
        <v>184</v>
      </c>
      <c r="B68" s="183"/>
      <c r="C68" s="54">
        <v>14845</v>
      </c>
      <c r="D68" s="163"/>
      <c r="E68" s="168">
        <v>15823</v>
      </c>
      <c r="F68" s="161"/>
      <c r="G68" s="168">
        <v>14643</v>
      </c>
      <c r="H68" s="161"/>
      <c r="I68" s="168">
        <v>15798</v>
      </c>
      <c r="J68" s="175"/>
    </row>
    <row r="69" spans="1:10" s="158" customFormat="1" ht="20.5" customHeight="1">
      <c r="A69" s="156" t="s">
        <v>110</v>
      </c>
      <c r="B69" s="178"/>
      <c r="C69" s="298">
        <f>SUM(C60:C68)</f>
        <v>153283</v>
      </c>
      <c r="D69" s="189"/>
      <c r="E69" s="197">
        <f>SUM(E60:E68)</f>
        <v>-106771</v>
      </c>
      <c r="F69" s="189"/>
      <c r="G69" s="197">
        <f>SUM(G60:G68)</f>
        <v>871107</v>
      </c>
      <c r="H69" s="189"/>
      <c r="I69" s="197">
        <f>SUM(I60:I68)</f>
        <v>-93525</v>
      </c>
      <c r="J69" s="175"/>
    </row>
    <row r="70" spans="1:10" s="158" customFormat="1" ht="20.5" customHeight="1">
      <c r="A70" s="156"/>
      <c r="B70" s="183"/>
      <c r="C70" s="297"/>
      <c r="D70" s="161"/>
      <c r="E70" s="161"/>
      <c r="F70" s="161"/>
      <c r="G70" s="161"/>
      <c r="H70" s="161"/>
      <c r="I70" s="161"/>
      <c r="J70" s="175"/>
    </row>
    <row r="71" spans="1:10" s="158" customFormat="1" ht="20.5" customHeight="1">
      <c r="A71" s="191" t="s">
        <v>111</v>
      </c>
      <c r="B71" s="179"/>
      <c r="C71" s="297"/>
      <c r="D71" s="161"/>
      <c r="E71" s="161"/>
      <c r="F71" s="161"/>
      <c r="G71" s="161"/>
      <c r="H71" s="161"/>
      <c r="I71" s="161"/>
      <c r="J71" s="175"/>
    </row>
    <row r="72" spans="1:10" s="158" customFormat="1" ht="20.5" customHeight="1">
      <c r="A72" s="184" t="s">
        <v>212</v>
      </c>
      <c r="B72" s="179"/>
      <c r="C72" s="296">
        <v>0</v>
      </c>
      <c r="D72" s="161"/>
      <c r="E72" s="209">
        <v>0</v>
      </c>
      <c r="F72" s="161"/>
      <c r="G72" s="161">
        <v>-690200</v>
      </c>
      <c r="H72" s="161"/>
      <c r="I72" s="209">
        <v>0</v>
      </c>
      <c r="J72" s="175"/>
    </row>
    <row r="73" spans="1:10" s="158" customFormat="1" ht="20.5" customHeight="1">
      <c r="A73" s="184" t="s">
        <v>214</v>
      </c>
      <c r="B73" s="179"/>
      <c r="C73" s="296">
        <v>0</v>
      </c>
      <c r="D73" s="161"/>
      <c r="E73" s="209">
        <v>0</v>
      </c>
      <c r="F73" s="161"/>
      <c r="G73" s="161">
        <v>116986</v>
      </c>
      <c r="H73" s="161"/>
      <c r="I73" s="209">
        <v>0</v>
      </c>
      <c r="J73" s="175"/>
    </row>
    <row r="74" spans="1:10" s="158" customFormat="1" ht="20.5" customHeight="1">
      <c r="A74" s="184" t="s">
        <v>112</v>
      </c>
      <c r="B74" s="183"/>
      <c r="C74" s="296">
        <v>-140000</v>
      </c>
      <c r="D74" s="161"/>
      <c r="E74" s="209">
        <v>0</v>
      </c>
      <c r="F74" s="176"/>
      <c r="G74" s="161">
        <v>-140000</v>
      </c>
      <c r="H74" s="176"/>
      <c r="I74" s="209">
        <v>0</v>
      </c>
      <c r="J74" s="175"/>
    </row>
    <row r="75" spans="1:10" s="158" customFormat="1" ht="20.5" customHeight="1">
      <c r="A75" s="184" t="s">
        <v>113</v>
      </c>
      <c r="B75" s="183"/>
      <c r="C75" s="297">
        <v>-648</v>
      </c>
      <c r="D75" s="161"/>
      <c r="E75" s="161">
        <v>-381</v>
      </c>
      <c r="F75" s="176"/>
      <c r="G75" s="161">
        <v>-111</v>
      </c>
      <c r="H75" s="176"/>
      <c r="I75" s="176">
        <v>-102</v>
      </c>
      <c r="J75" s="175"/>
    </row>
    <row r="76" spans="1:10" s="158" customFormat="1" ht="20.5" customHeight="1">
      <c r="A76" s="184" t="s">
        <v>92</v>
      </c>
      <c r="B76" s="183">
        <v>9</v>
      </c>
      <c r="C76" s="297">
        <v>0</v>
      </c>
      <c r="D76" s="161"/>
      <c r="E76" s="176">
        <v>-121048</v>
      </c>
      <c r="F76" s="176"/>
      <c r="G76" s="209">
        <v>0</v>
      </c>
      <c r="H76" s="176"/>
      <c r="I76" s="176">
        <v>-121048</v>
      </c>
      <c r="J76" s="175"/>
    </row>
    <row r="77" spans="1:10" s="158" customFormat="1" ht="20.5" customHeight="1">
      <c r="A77" s="156" t="s">
        <v>198</v>
      </c>
      <c r="B77" s="179"/>
      <c r="C77" s="298">
        <f>SUM(C72:C76)</f>
        <v>-140648</v>
      </c>
      <c r="D77" s="189"/>
      <c r="E77" s="195">
        <f>SUM(E72:E76)</f>
        <v>-121429</v>
      </c>
      <c r="F77" s="196"/>
      <c r="G77" s="197">
        <f>SUM(G72:G76)</f>
        <v>-713325</v>
      </c>
      <c r="H77" s="196"/>
      <c r="I77" s="195">
        <f>SUM(I72:I76)</f>
        <v>-121150</v>
      </c>
      <c r="J77" s="175"/>
    </row>
    <row r="78" spans="1:10" s="158" customFormat="1" ht="20.5" customHeight="1">
      <c r="A78" s="170"/>
      <c r="B78" s="179"/>
      <c r="C78" s="47"/>
      <c r="D78" s="161"/>
      <c r="E78" s="166"/>
      <c r="F78" s="176"/>
      <c r="G78" s="166"/>
      <c r="H78" s="176"/>
      <c r="I78" s="166"/>
      <c r="J78" s="175"/>
    </row>
    <row r="79" spans="1:10" s="158" customFormat="1" ht="20.5" customHeight="1">
      <c r="A79" s="160" t="s">
        <v>114</v>
      </c>
      <c r="B79" s="179"/>
      <c r="C79" s="301"/>
      <c r="D79" s="299"/>
      <c r="E79" s="299"/>
      <c r="F79" s="299"/>
      <c r="G79" s="299"/>
      <c r="H79" s="299"/>
      <c r="I79" s="299"/>
      <c r="J79" s="175"/>
    </row>
    <row r="80" spans="1:10" s="158" customFormat="1" ht="20.5" customHeight="1">
      <c r="A80" s="225" t="s">
        <v>115</v>
      </c>
      <c r="B80" s="179"/>
      <c r="C80" s="50">
        <v>-158470</v>
      </c>
      <c r="D80" s="161"/>
      <c r="E80" s="166">
        <v>-22877</v>
      </c>
      <c r="F80" s="176"/>
      <c r="G80" s="282">
        <v>4557</v>
      </c>
      <c r="H80" s="176"/>
      <c r="I80" s="166">
        <v>13306</v>
      </c>
      <c r="J80" s="175"/>
    </row>
    <row r="81" spans="1:11" s="158" customFormat="1" ht="20.5" customHeight="1">
      <c r="A81" s="160" t="s">
        <v>128</v>
      </c>
      <c r="B81" s="179"/>
      <c r="C81" s="46">
        <v>219</v>
      </c>
      <c r="D81" s="161"/>
      <c r="E81" s="162">
        <v>24243</v>
      </c>
      <c r="F81" s="161"/>
      <c r="G81" s="294">
        <v>0</v>
      </c>
      <c r="H81" s="161"/>
      <c r="I81" s="209">
        <v>0</v>
      </c>
      <c r="J81" s="175"/>
    </row>
    <row r="82" spans="1:11" s="158" customFormat="1" ht="20.5" customHeight="1">
      <c r="A82" s="156" t="s">
        <v>114</v>
      </c>
      <c r="B82" s="183"/>
      <c r="C82" s="302">
        <f>SUM(C80:C81)</f>
        <v>-158251</v>
      </c>
      <c r="D82" s="189"/>
      <c r="E82" s="194">
        <f>SUM(E80:E81)</f>
        <v>1366</v>
      </c>
      <c r="F82" s="189"/>
      <c r="G82" s="284">
        <f>SUM(G80:G81)</f>
        <v>4557</v>
      </c>
      <c r="H82" s="189"/>
      <c r="I82" s="194">
        <f>SUM(I80:I81)</f>
        <v>13306</v>
      </c>
      <c r="J82" s="175"/>
    </row>
    <row r="83" spans="1:11" s="158" customFormat="1" ht="20.5" customHeight="1">
      <c r="A83" s="160" t="s">
        <v>116</v>
      </c>
      <c r="B83" s="183"/>
      <c r="C83" s="297">
        <v>197259</v>
      </c>
      <c r="D83" s="161"/>
      <c r="E83" s="161">
        <v>72635</v>
      </c>
      <c r="F83" s="161"/>
      <c r="G83" s="161">
        <v>8476</v>
      </c>
      <c r="H83" s="161"/>
      <c r="I83" s="161">
        <v>18243</v>
      </c>
      <c r="J83" s="175"/>
    </row>
    <row r="84" spans="1:11" s="158" customFormat="1" ht="20.5" customHeight="1" thickBot="1">
      <c r="A84" s="156" t="s">
        <v>117</v>
      </c>
      <c r="B84" s="179"/>
      <c r="C84" s="303">
        <f>SUM(C82:C83)</f>
        <v>39008</v>
      </c>
      <c r="D84" s="189"/>
      <c r="E84" s="192">
        <f>SUM(E82:E83)</f>
        <v>74001</v>
      </c>
      <c r="F84" s="189"/>
      <c r="G84" s="285">
        <f>SUM(G82:G83)</f>
        <v>13033</v>
      </c>
      <c r="H84" s="193"/>
      <c r="I84" s="192">
        <f>SUM(I82:I83)</f>
        <v>31549</v>
      </c>
      <c r="J84" s="175"/>
    </row>
    <row r="85" spans="1:11" s="158" customFormat="1" ht="20.5" customHeight="1" thickTop="1">
      <c r="A85" s="156"/>
      <c r="B85" s="179"/>
      <c r="C85" s="161"/>
      <c r="D85" s="161"/>
      <c r="E85" s="161"/>
      <c r="F85" s="161"/>
      <c r="G85" s="161"/>
      <c r="H85" s="161"/>
      <c r="I85" s="161"/>
      <c r="J85" s="175"/>
    </row>
    <row r="86" spans="1:11" s="158" customFormat="1" ht="20.5" customHeight="1">
      <c r="A86" s="191" t="s">
        <v>118</v>
      </c>
      <c r="B86" s="179"/>
      <c r="C86" s="161"/>
      <c r="D86" s="161"/>
      <c r="E86" s="161"/>
      <c r="F86" s="161"/>
      <c r="G86" s="161"/>
      <c r="H86" s="161"/>
      <c r="I86" s="161"/>
      <c r="J86" s="175"/>
    </row>
    <row r="87" spans="1:11" s="158" customFormat="1" ht="20.5" customHeight="1">
      <c r="A87" s="184" t="s">
        <v>205</v>
      </c>
      <c r="B87" s="179"/>
      <c r="C87" s="161">
        <v>7179</v>
      </c>
      <c r="D87" s="161"/>
      <c r="E87" s="161">
        <v>-4762</v>
      </c>
      <c r="F87" s="161"/>
      <c r="G87" s="161">
        <v>-163</v>
      </c>
      <c r="H87" s="163"/>
      <c r="I87" s="161">
        <v>-311.92529999999999</v>
      </c>
      <c r="J87" s="175"/>
      <c r="K87" s="313"/>
    </row>
    <row r="88" spans="1:11" s="158" customFormat="1" ht="20.5" customHeight="1">
      <c r="A88" s="190" t="s">
        <v>119</v>
      </c>
      <c r="B88" s="179"/>
      <c r="C88" s="161">
        <v>798</v>
      </c>
      <c r="D88" s="161"/>
      <c r="E88" s="161">
        <v>470</v>
      </c>
      <c r="F88" s="161"/>
      <c r="G88" s="177">
        <v>685</v>
      </c>
      <c r="H88" s="161"/>
      <c r="I88" s="177">
        <v>-203.96600000000001</v>
      </c>
      <c r="J88" s="175"/>
    </row>
    <row r="89" spans="1:11" s="158" customFormat="1" ht="20.5" customHeight="1">
      <c r="A89" s="160"/>
      <c r="B89" s="179"/>
      <c r="C89" s="160"/>
      <c r="D89" s="160"/>
      <c r="E89" s="160"/>
      <c r="F89" s="160"/>
      <c r="G89" s="160"/>
      <c r="H89" s="160"/>
      <c r="I89" s="160"/>
      <c r="J89" s="175"/>
    </row>
    <row r="90" spans="1:11" s="158" customFormat="1" ht="20.5" customHeight="1">
      <c r="A90" s="160"/>
      <c r="B90" s="179"/>
      <c r="C90" s="160"/>
      <c r="D90" s="160"/>
      <c r="E90" s="160"/>
      <c r="F90" s="160"/>
      <c r="G90" s="160"/>
      <c r="H90" s="160"/>
      <c r="I90" s="160"/>
    </row>
    <row r="96" spans="1:11" ht="20.5" customHeight="1">
      <c r="A96" s="6"/>
    </row>
    <row r="97" spans="1:1" ht="20.5" customHeight="1">
      <c r="A97" s="4"/>
    </row>
    <row r="98" spans="1:1" ht="20.5" customHeight="1">
      <c r="A98" s="4"/>
    </row>
    <row r="99" spans="1:1" ht="20.5" customHeight="1">
      <c r="A99" s="4"/>
    </row>
    <row r="100" spans="1:1" ht="20.5" customHeight="1">
      <c r="A100" s="4"/>
    </row>
  </sheetData>
  <mergeCells count="16">
    <mergeCell ref="A2:J2"/>
    <mergeCell ref="C56:E56"/>
    <mergeCell ref="G56:I56"/>
    <mergeCell ref="C58:I58"/>
    <mergeCell ref="A52:I52"/>
    <mergeCell ref="G54:I54"/>
    <mergeCell ref="C55:E55"/>
    <mergeCell ref="G55:I55"/>
    <mergeCell ref="A51:J51"/>
    <mergeCell ref="A3:I3"/>
    <mergeCell ref="G5:I5"/>
    <mergeCell ref="C9:I9"/>
    <mergeCell ref="C6:E6"/>
    <mergeCell ref="G6:I6"/>
    <mergeCell ref="C7:E7"/>
    <mergeCell ref="G7:I7"/>
  </mergeCells>
  <pageMargins left="0.8" right="0.8" top="0.48" bottom="0.4" header="0.5" footer="0.5"/>
  <pageSetup paperSize="9" scale="72" firstPageNumber="9" fitToHeight="0" orientation="portrait" useFirstPageNumber="1" r:id="rId1"/>
  <headerFooter alignWithMargins="0">
    <oddFooter>&amp;L&amp;15  หมายเหตุประกอบงบการเงินเป็นส่วนหนึ่งของงบการเงินระหว่างกาลนี้
&amp;C&amp;15&amp;P</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0"/>
  <sheetViews>
    <sheetView showGridLines="0" workbookViewId="0">
      <selection activeCell="H8" sqref="H8"/>
    </sheetView>
  </sheetViews>
  <sheetFormatPr defaultRowHeight="20"/>
  <cols>
    <col min="1" max="1" width="1.33203125" customWidth="1"/>
    <col min="2" max="2" width="75.109375" customWidth="1"/>
    <col min="3" max="3" width="1.6640625" customWidth="1"/>
    <col min="4" max="4" width="6.44140625" customWidth="1"/>
    <col min="5" max="6" width="18.6640625" customWidth="1"/>
  </cols>
  <sheetData>
    <row r="1" spans="2:6" ht="20.5">
      <c r="B1" s="8" t="s">
        <v>120</v>
      </c>
      <c r="C1" s="8"/>
      <c r="D1" s="12"/>
      <c r="E1" s="12"/>
      <c r="F1" s="12"/>
    </row>
    <row r="2" spans="2:6" ht="20.5">
      <c r="B2" s="8" t="s">
        <v>121</v>
      </c>
      <c r="C2" s="8"/>
      <c r="D2" s="12"/>
      <c r="E2" s="12"/>
      <c r="F2" s="12"/>
    </row>
    <row r="3" spans="2:6">
      <c r="B3" s="9"/>
      <c r="C3" s="9"/>
      <c r="D3" s="13"/>
      <c r="E3" s="13"/>
      <c r="F3" s="13"/>
    </row>
    <row r="4" spans="2:6" ht="60">
      <c r="B4" s="9" t="s">
        <v>122</v>
      </c>
      <c r="C4" s="9"/>
      <c r="D4" s="13"/>
      <c r="E4" s="13"/>
      <c r="F4" s="13"/>
    </row>
    <row r="5" spans="2:6">
      <c r="B5" s="9"/>
      <c r="C5" s="9"/>
      <c r="D5" s="13"/>
      <c r="E5" s="13"/>
      <c r="F5" s="13"/>
    </row>
    <row r="6" spans="2:6" ht="20.5">
      <c r="B6" s="8" t="s">
        <v>123</v>
      </c>
      <c r="C6" s="8"/>
      <c r="D6" s="12"/>
      <c r="E6" s="12" t="s">
        <v>124</v>
      </c>
      <c r="F6" s="12" t="s">
        <v>125</v>
      </c>
    </row>
    <row r="7" spans="2:6" ht="20.5" thickBot="1">
      <c r="B7" s="9"/>
      <c r="C7" s="9"/>
      <c r="D7" s="13"/>
      <c r="E7" s="13"/>
      <c r="F7" s="13"/>
    </row>
    <row r="8" spans="2:6" ht="40.5" thickBot="1">
      <c r="B8" s="10" t="s">
        <v>126</v>
      </c>
      <c r="C8" s="11"/>
      <c r="D8" s="14"/>
      <c r="E8" s="14">
        <v>1</v>
      </c>
      <c r="F8" s="15" t="s">
        <v>127</v>
      </c>
    </row>
    <row r="9" spans="2:6">
      <c r="B9" s="9"/>
      <c r="C9" s="9"/>
      <c r="D9" s="13"/>
      <c r="E9" s="13"/>
      <c r="F9" s="13"/>
    </row>
    <row r="10" spans="2:6">
      <c r="B10" s="9"/>
      <c r="C10" s="9"/>
      <c r="D10" s="13"/>
      <c r="E10" s="13"/>
      <c r="F10" s="13"/>
    </row>
  </sheetData>
  <pageMargins left="1" right="0.4" top="0.8" bottom="0.7" header="0.5" footer="0.5"/>
  <pageSetup paperSize="9" scale="85"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C3C573FF70E394A86433F5E112C33AA" ma:contentTypeVersion="12" ma:contentTypeDescription="Create a new document." ma:contentTypeScope="" ma:versionID="7443c2c312fc2d6255911fd12090c517">
  <xsd:schema xmlns:xsd="http://www.w3.org/2001/XMLSchema" xmlns:xs="http://www.w3.org/2001/XMLSchema" xmlns:p="http://schemas.microsoft.com/office/2006/metadata/properties" xmlns:ns2="f6ba49b0-bcda-4796-8236-5b5cc1493ace" xmlns:ns3="05716746-add9-412a-97a9-1b5167d151a3" targetNamespace="http://schemas.microsoft.com/office/2006/metadata/properties" ma:root="true" ma:fieldsID="07f490290ce7330d48193669f21784d4" ns2:_="" ns3:_="">
    <xsd:import namespace="f6ba49b0-bcda-4796-8236-5b5cc1493ace"/>
    <xsd:import namespace="05716746-add9-412a-97a9-1b5167d151a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ba49b0-bcda-4796-8236-5b5cc1493a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5716746-add9-412a-97a9-1b5167d151a3"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D872B2-4F30-4ED4-9130-DF55F7E6DA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ba49b0-bcda-4796-8236-5b5cc1493ace"/>
    <ds:schemaRef ds:uri="05716746-add9-412a-97a9-1b5167d151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385BC2-0ED6-4913-B3CC-978E4F28F160}">
  <ds:schemaRefs>
    <ds:schemaRef ds:uri="http://purl.org/dc/elements/1.1/"/>
    <ds:schemaRef ds:uri="http://schemas.microsoft.com/office/2006/metadata/properties"/>
    <ds:schemaRef ds:uri="http://purl.org/dc/dcmitype/"/>
    <ds:schemaRef ds:uri="http://purl.org/dc/terms/"/>
    <ds:schemaRef ds:uri="f6ba49b0-bcda-4796-8236-5b5cc1493ace"/>
    <ds:schemaRef ds:uri="http://schemas.microsoft.com/office/infopath/2007/PartnerControls"/>
    <ds:schemaRef ds:uri="http://schemas.microsoft.com/office/2006/documentManagement/types"/>
    <ds:schemaRef ds:uri="http://schemas.openxmlformats.org/package/2006/metadata/core-properties"/>
    <ds:schemaRef ds:uri="05716746-add9-412a-97a9-1b5167d151a3"/>
    <ds:schemaRef ds:uri="http://www.w3.org/XML/1998/namespace"/>
  </ds:schemaRefs>
</ds:datastoreItem>
</file>

<file path=customXml/itemProps3.xml><?xml version="1.0" encoding="utf-8"?>
<ds:datastoreItem xmlns:ds="http://schemas.openxmlformats.org/officeDocument/2006/customXml" ds:itemID="{BAFB0489-48C2-4AAA-9FBB-E1FC3D7B1CC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BS_Conso</vt:lpstr>
      <vt:lpstr>PL_3M</vt:lpstr>
      <vt:lpstr>SOCE_Conso</vt:lpstr>
      <vt:lpstr>SOCE_Separate</vt:lpstr>
      <vt:lpstr>CF</vt:lpstr>
      <vt:lpstr>Compatibility Report</vt:lpstr>
      <vt:lpstr>BS_Conso!Print_Area</vt:lpstr>
      <vt:lpstr>CF!Print_Area</vt:lpstr>
      <vt:lpstr>PL_3M!Print_Area</vt:lpstr>
      <vt:lpstr>SOCE_Conso!Print_Area</vt:lpstr>
      <vt:lpstr>SOCE_Separate!Print_Area</vt:lpstr>
    </vt:vector>
  </TitlesOfParts>
  <Manager/>
  <Company>Deloitte Touche Tohmatsu Services,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Pyenpensuk</dc:creator>
  <cp:keywords/>
  <dc:description/>
  <cp:lastModifiedBy>Saisamorn, Chimyoo</cp:lastModifiedBy>
  <cp:revision/>
  <cp:lastPrinted>2022-05-12T08:45:53Z</cp:lastPrinted>
  <dcterms:created xsi:type="dcterms:W3CDTF">2009-05-01T04:26:10Z</dcterms:created>
  <dcterms:modified xsi:type="dcterms:W3CDTF">2022-05-12T08:45:58Z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ed8881d-4062-46d6-b0ca-1cc939420954_Enabled">
    <vt:lpwstr>true</vt:lpwstr>
  </property>
  <property fmtid="{D5CDD505-2E9C-101B-9397-08002B2CF9AE}" pid="3" name="MSIP_Label_4ed8881d-4062-46d6-b0ca-1cc939420954_SetDate">
    <vt:lpwstr>2022-03-05T09:11:21Z</vt:lpwstr>
  </property>
  <property fmtid="{D5CDD505-2E9C-101B-9397-08002B2CF9AE}" pid="4" name="MSIP_Label_4ed8881d-4062-46d6-b0ca-1cc939420954_Method">
    <vt:lpwstr>Privileged</vt:lpwstr>
  </property>
  <property fmtid="{D5CDD505-2E9C-101B-9397-08002B2CF9AE}" pid="5" name="MSIP_Label_4ed8881d-4062-46d6-b0ca-1cc939420954_Name">
    <vt:lpwstr>Public</vt:lpwstr>
  </property>
  <property fmtid="{D5CDD505-2E9C-101B-9397-08002B2CF9AE}" pid="6" name="MSIP_Label_4ed8881d-4062-46d6-b0ca-1cc939420954_SiteId">
    <vt:lpwstr>deff24bb-2089-4400-8c8e-f71e680378b2</vt:lpwstr>
  </property>
  <property fmtid="{D5CDD505-2E9C-101B-9397-08002B2CF9AE}" pid="7" name="MSIP_Label_4ed8881d-4062-46d6-b0ca-1cc939420954_ActionId">
    <vt:lpwstr>4fffbd6a-eb41-48e2-ab68-c4bb6e2f7743</vt:lpwstr>
  </property>
  <property fmtid="{D5CDD505-2E9C-101B-9397-08002B2CF9AE}" pid="8" name="MSIP_Label_4ed8881d-4062-46d6-b0ca-1cc939420954_ContentBits">
    <vt:lpwstr>0</vt:lpwstr>
  </property>
</Properties>
</file>