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papatsamon.c\Desktop\fns_set_q3.2023\FS_งบไทย_q3.2023\"/>
    </mc:Choice>
  </mc:AlternateContent>
  <bookViews>
    <workbookView xWindow="-108" yWindow="-108" windowWidth="19416" windowHeight="11616" tabRatio="805" activeTab="5"/>
  </bookViews>
  <sheets>
    <sheet name="BS_Conso" sheetId="21" r:id="rId1"/>
    <sheet name="PL_3M" sheetId="7" r:id="rId2"/>
    <sheet name="PL_9M" sheetId="24" r:id="rId3"/>
    <sheet name="SOCE_Conso" sheetId="14" r:id="rId4"/>
    <sheet name="SOCE_Separate" sheetId="15" r:id="rId5"/>
    <sheet name="CF" sheetId="22" r:id="rId6"/>
    <sheet name="Compatibility Report" sheetId="18" state="hidden" r:id="rId7"/>
  </sheets>
  <definedNames>
    <definedName name="AS2DocOpenMode" hidden="1">"AS2DocumentEdit"</definedName>
    <definedName name="_xlnm.Print_Area" localSheetId="0">BS_Conso!$A$1:$J$109</definedName>
    <definedName name="_xlnm.Print_Area" localSheetId="5">CF!$A$1:$I$101</definedName>
    <definedName name="_xlnm.Print_Area" localSheetId="1">PL_3M!$A$1:$J$74</definedName>
    <definedName name="_xlnm.Print_Area" localSheetId="2">PL_9M!$A$1:$K$82</definedName>
    <definedName name="_xlnm.Print_Area" localSheetId="3">SOCE_Conso!$A$1:$AA$44</definedName>
    <definedName name="_xlnm.Print_Area" localSheetId="4">SOCE_Separate!$A$1:$P$32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4" i="21" l="1"/>
  <c r="F104" i="21"/>
  <c r="Y43" i="14" l="1"/>
  <c r="D32" i="7" l="1"/>
  <c r="D37" i="21"/>
  <c r="F78" i="21"/>
  <c r="D78" i="21"/>
  <c r="H104" i="21"/>
  <c r="J58" i="7" l="1"/>
  <c r="D58" i="7"/>
  <c r="F58" i="7"/>
  <c r="K62" i="24"/>
  <c r="I62" i="24"/>
  <c r="G62" i="24"/>
  <c r="E62" i="24"/>
  <c r="H58" i="7"/>
  <c r="H53" i="7"/>
  <c r="J53" i="7"/>
  <c r="F53" i="7"/>
  <c r="D53" i="7"/>
  <c r="K57" i="24"/>
  <c r="E57" i="24"/>
  <c r="I57" i="24"/>
  <c r="G77" i="22" l="1"/>
  <c r="I90" i="22"/>
  <c r="G90" i="22"/>
  <c r="J78" i="21" l="1"/>
  <c r="H68" i="21"/>
  <c r="H37" i="21"/>
  <c r="Y21" i="14" l="1"/>
  <c r="Q19" i="14"/>
  <c r="Q21" i="14" s="1"/>
  <c r="W20" i="14"/>
  <c r="AA20" i="14" s="1"/>
  <c r="U21" i="14"/>
  <c r="S21" i="14"/>
  <c r="O21" i="14"/>
  <c r="I21" i="14"/>
  <c r="G21" i="14"/>
  <c r="E21" i="14"/>
  <c r="J106" i="21"/>
  <c r="H106" i="21"/>
  <c r="F106" i="21"/>
  <c r="E77" i="22" l="1"/>
  <c r="U37" i="14"/>
  <c r="S37" i="14"/>
  <c r="Q37" i="14"/>
  <c r="O37" i="14"/>
  <c r="M37" i="14"/>
  <c r="K37" i="14"/>
  <c r="I37" i="14"/>
  <c r="G37" i="14"/>
  <c r="E37" i="14"/>
  <c r="G57" i="24"/>
  <c r="N27" i="15" l="1"/>
  <c r="L27" i="15"/>
  <c r="J27" i="15"/>
  <c r="H27" i="15"/>
  <c r="F27" i="15"/>
  <c r="D27" i="15"/>
  <c r="Y37" i="14"/>
  <c r="Y32" i="14"/>
  <c r="Y16" i="14"/>
  <c r="Y22" i="14" s="1"/>
  <c r="W25" i="14"/>
  <c r="AA25" i="14" s="1"/>
  <c r="W37" i="14"/>
  <c r="AA36" i="14"/>
  <c r="AA30" i="14"/>
  <c r="AA29" i="14"/>
  <c r="W15" i="14"/>
  <c r="W16" i="14" s="1"/>
  <c r="AA15" i="14"/>
  <c r="W13" i="14"/>
  <c r="U32" i="14"/>
  <c r="S32" i="14"/>
  <c r="Q32" i="14"/>
  <c r="O32" i="14"/>
  <c r="M32" i="14"/>
  <c r="K32" i="14"/>
  <c r="I32" i="14"/>
  <c r="G32" i="14"/>
  <c r="G39" i="14" s="1"/>
  <c r="E32" i="14"/>
  <c r="E39" i="14" s="1"/>
  <c r="W32" i="14" l="1"/>
  <c r="AA32" i="14" s="1"/>
  <c r="AA37" i="14"/>
  <c r="AA13" i="14"/>
  <c r="AA16" i="14"/>
  <c r="Y39" i="14"/>
  <c r="K75" i="24"/>
  <c r="G75" i="24"/>
  <c r="K70" i="24"/>
  <c r="G70" i="24"/>
  <c r="J68" i="21"/>
  <c r="D68" i="21"/>
  <c r="F68" i="21"/>
  <c r="Y44" i="14" l="1"/>
  <c r="G32" i="24" l="1"/>
  <c r="I32" i="24"/>
  <c r="K32" i="24"/>
  <c r="I21" i="24"/>
  <c r="K21" i="24"/>
  <c r="E21" i="24"/>
  <c r="G21" i="24"/>
  <c r="F37" i="21" l="1"/>
  <c r="J37" i="21"/>
  <c r="F20" i="21"/>
  <c r="F39" i="21" l="1"/>
  <c r="P12" i="15" l="1"/>
  <c r="M19" i="14"/>
  <c r="M21" i="14" s="1"/>
  <c r="L18" i="15"/>
  <c r="W19" i="14" l="1"/>
  <c r="AA19" i="14" s="1"/>
  <c r="E90" i="22"/>
  <c r="C90" i="22"/>
  <c r="I77" i="22"/>
  <c r="C77" i="22" l="1"/>
  <c r="N15" i="15" l="1"/>
  <c r="L15" i="15"/>
  <c r="J15" i="15"/>
  <c r="H15" i="15"/>
  <c r="F15" i="15"/>
  <c r="D15" i="15"/>
  <c r="P14" i="15"/>
  <c r="P27" i="15" l="1"/>
  <c r="P15" i="15"/>
  <c r="U39" i="14" l="1"/>
  <c r="S39" i="14"/>
  <c r="Q39" i="14"/>
  <c r="O39" i="14"/>
  <c r="M39" i="14"/>
  <c r="K39" i="14"/>
  <c r="I39" i="14"/>
  <c r="S16" i="14"/>
  <c r="Q16" i="14"/>
  <c r="O16" i="14"/>
  <c r="U16" i="14"/>
  <c r="M16" i="14"/>
  <c r="K16" i="14"/>
  <c r="I16" i="14"/>
  <c r="G16" i="14"/>
  <c r="E16" i="14"/>
  <c r="W39" i="14" l="1"/>
  <c r="AA39" i="14" s="1"/>
  <c r="M22" i="14"/>
  <c r="S22" i="14"/>
  <c r="E22" i="14"/>
  <c r="G22" i="14"/>
  <c r="I22" i="14"/>
  <c r="U22" i="14"/>
  <c r="O22" i="14"/>
  <c r="Q22" i="14"/>
  <c r="E32" i="24" l="1"/>
  <c r="J32" i="7" l="1"/>
  <c r="H32" i="7"/>
  <c r="F32" i="7"/>
  <c r="N19" i="15" l="1"/>
  <c r="N20" i="15" s="1"/>
  <c r="L19" i="15"/>
  <c r="L20" i="15" s="1"/>
  <c r="H19" i="15"/>
  <c r="H20" i="15" s="1"/>
  <c r="F19" i="15"/>
  <c r="F20" i="15" s="1"/>
  <c r="D19" i="15"/>
  <c r="P18" i="15"/>
  <c r="E95" i="22" l="1"/>
  <c r="E97" i="22" s="1"/>
  <c r="D20" i="15"/>
  <c r="Q43" i="14"/>
  <c r="Q44" i="14" s="1"/>
  <c r="S43" i="14"/>
  <c r="S44" i="14" s="1"/>
  <c r="G34" i="24" l="1"/>
  <c r="H21" i="24"/>
  <c r="D59" i="7"/>
  <c r="H21" i="7"/>
  <c r="H34" i="7" s="1"/>
  <c r="D21" i="7"/>
  <c r="D34" i="7" s="1"/>
  <c r="H59" i="7"/>
  <c r="H20" i="21"/>
  <c r="D20" i="21"/>
  <c r="D37" i="7" l="1"/>
  <c r="D39" i="7" s="1"/>
  <c r="H37" i="7"/>
  <c r="H39" i="7" s="1"/>
  <c r="G39" i="24"/>
  <c r="G41" i="24" s="1"/>
  <c r="I63" i="24"/>
  <c r="E63" i="24"/>
  <c r="E34" i="24"/>
  <c r="E39" i="24" s="1"/>
  <c r="G63" i="24"/>
  <c r="I34" i="24"/>
  <c r="I39" i="24" s="1"/>
  <c r="K34" i="24"/>
  <c r="K39" i="24" s="1"/>
  <c r="K41" i="24" s="1"/>
  <c r="J59" i="7"/>
  <c r="K63" i="24"/>
  <c r="E41" i="24" l="1"/>
  <c r="M37" i="24"/>
  <c r="D65" i="7"/>
  <c r="D60" i="7"/>
  <c r="H60" i="7"/>
  <c r="H70" i="7" s="1"/>
  <c r="G43" i="24"/>
  <c r="K18" i="14" s="1"/>
  <c r="I41" i="24"/>
  <c r="H65" i="7" l="1"/>
  <c r="I43" i="24"/>
  <c r="I65" i="24" s="1"/>
  <c r="I75" i="24" s="1"/>
  <c r="D70" i="7"/>
  <c r="W18" i="14"/>
  <c r="AA18" i="14" s="1"/>
  <c r="K21" i="14"/>
  <c r="W21" i="14" s="1"/>
  <c r="AA21" i="14" s="1"/>
  <c r="G65" i="24"/>
  <c r="E30" i="22"/>
  <c r="K43" i="24"/>
  <c r="E43" i="24"/>
  <c r="G30" i="22" l="1"/>
  <c r="G46" i="22" s="1"/>
  <c r="G51" i="22" s="1"/>
  <c r="E70" i="24"/>
  <c r="E46" i="22"/>
  <c r="E51" i="22" s="1"/>
  <c r="K65" i="24"/>
  <c r="J17" i="15"/>
  <c r="I30" i="22"/>
  <c r="I46" i="22" s="1"/>
  <c r="K22" i="14"/>
  <c r="W22" i="14" s="1"/>
  <c r="AA22" i="14" s="1"/>
  <c r="E65" i="24"/>
  <c r="E75" i="24" s="1"/>
  <c r="C30" i="22"/>
  <c r="C46" i="22" s="1"/>
  <c r="C51" i="22" s="1"/>
  <c r="I70" i="24" l="1"/>
  <c r="G95" i="22"/>
  <c r="G97" i="22" s="1"/>
  <c r="P17" i="15"/>
  <c r="J19" i="15"/>
  <c r="J20" i="21"/>
  <c r="J20" i="15" l="1"/>
  <c r="P20" i="15" s="1"/>
  <c r="P19" i="15"/>
  <c r="F59" i="7"/>
  <c r="N23" i="15" l="1"/>
  <c r="P23" i="15" s="1"/>
  <c r="H78" i="21" l="1"/>
  <c r="O43" i="14" l="1"/>
  <c r="O44" i="14" s="1"/>
  <c r="U43" i="14"/>
  <c r="U44" i="14" s="1"/>
  <c r="M43" i="14"/>
  <c r="M44" i="14" s="1"/>
  <c r="I43" i="14"/>
  <c r="I44" i="14" s="1"/>
  <c r="G43" i="14"/>
  <c r="G44" i="14" s="1"/>
  <c r="E43" i="14"/>
  <c r="E44" i="14" l="1"/>
  <c r="J21" i="7"/>
  <c r="F21" i="7"/>
  <c r="J34" i="7" l="1"/>
  <c r="F34" i="7"/>
  <c r="F37" i="7" s="1"/>
  <c r="F39" i="7" s="1"/>
  <c r="F60" i="7" l="1"/>
  <c r="J37" i="7"/>
  <c r="J39" i="7" s="1"/>
  <c r="I51" i="22"/>
  <c r="I95" i="22" s="1"/>
  <c r="J60" i="7" l="1"/>
  <c r="C95" i="22"/>
  <c r="C97" i="22" s="1"/>
  <c r="I97" i="22"/>
  <c r="F65" i="7" l="1"/>
  <c r="J65" i="7"/>
  <c r="J70" i="7"/>
  <c r="F70" i="7"/>
  <c r="K43" i="14"/>
  <c r="J80" i="21"/>
  <c r="J108" i="21" s="1"/>
  <c r="F80" i="21"/>
  <c r="F108" i="21" s="1"/>
  <c r="J39" i="21"/>
  <c r="W43" i="14" l="1"/>
  <c r="AA43" i="14" s="1"/>
  <c r="K44" i="14"/>
  <c r="D104" i="21" s="1"/>
  <c r="D106" i="21" s="1"/>
  <c r="D39" i="21"/>
  <c r="W44" i="14" l="1"/>
  <c r="AA44" i="14" s="1"/>
  <c r="H80" i="21"/>
  <c r="D80" i="21"/>
  <c r="H39" i="21"/>
  <c r="H108" i="21" l="1"/>
  <c r="D108" i="21"/>
  <c r="H31" i="15" l="1"/>
  <c r="H32" i="15" s="1"/>
  <c r="N31" i="15"/>
  <c r="N32" i="15" s="1"/>
  <c r="L31" i="15"/>
  <c r="L32" i="15" s="1"/>
  <c r="F31" i="15"/>
  <c r="F32" i="15" s="1"/>
  <c r="D31" i="15"/>
  <c r="D32" i="15" s="1"/>
  <c r="G21" i="7" l="1"/>
  <c r="G32" i="7"/>
  <c r="J31" i="15" l="1"/>
  <c r="J32" i="15" l="1"/>
  <c r="P32" i="15" s="1"/>
  <c r="P31" i="15"/>
  <c r="AA41" i="14" l="1"/>
  <c r="AA42" i="14"/>
</calcChain>
</file>

<file path=xl/sharedStrings.xml><?xml version="1.0" encoding="utf-8"?>
<sst xmlns="http://schemas.openxmlformats.org/spreadsheetml/2006/main" count="485" uniqueCount="280">
  <si>
    <t>บริษัท เอฟเอ็นเอส โฮลดิ้งส์ จำกัด (มหาชน) และบริษัทย่อย</t>
  </si>
  <si>
    <t xml:space="preserve">งบแสดงฐานะการเงิน  </t>
  </si>
  <si>
    <t>งบการเงินรวม</t>
  </si>
  <si>
    <t>งบการเงินเฉพาะกิจการ</t>
  </si>
  <si>
    <t>30 กันยายน</t>
  </si>
  <si>
    <t>31 ธันวาคม</t>
  </si>
  <si>
    <t>สินทรัพย์</t>
  </si>
  <si>
    <t>หมายเหตุ</t>
  </si>
  <si>
    <t>(ไม่ได้ตรวจสอบ)</t>
  </si>
  <si>
    <t>(พันบาท)</t>
  </si>
  <si>
    <t>สินทรัพย์หมุนเวียน</t>
  </si>
  <si>
    <t xml:space="preserve">เงินสดและรายการเทียบเท่าเงินสด </t>
  </si>
  <si>
    <t xml:space="preserve">รายได้ค่าบริการค้างรับจากกิจการที่เกี่ยวข้องกัน </t>
  </si>
  <si>
    <t>ลูกหนี้การค้าและลูกหนี้หมุนเวียนอื่น</t>
  </si>
  <si>
    <t>3, 4</t>
  </si>
  <si>
    <t>ลูกหนี้ตามสัญญาเช่าที่ถึงกำหนดชำระภายในหนึ่งปี</t>
  </si>
  <si>
    <t xml:space="preserve">เงินให้กู้ยืมระยะสั้นและเงินทดรองจ่ายแก่กิจการที่เกี่ยวข้องกัน </t>
  </si>
  <si>
    <t>เงินให้กู้ยืมระยะสั้นแก่กิจการอื่น</t>
  </si>
  <si>
    <t>อสังหาริมทรัพย์พัฒนาเพื่อขาย</t>
  </si>
  <si>
    <t>สินค้าคงเหลือ</t>
  </si>
  <si>
    <t>สินทรัพย์ทางการเงินหมุนเวียนอื่น</t>
  </si>
  <si>
    <t xml:space="preserve">สินทรัพย์หมุนเวียนอื่น </t>
  </si>
  <si>
    <t>รวมสินทรัพย์หมุนเวียน</t>
  </si>
  <si>
    <t>สินทรัพย์ไม่หมุนเวียน</t>
  </si>
  <si>
    <t>เงินฝากสถาบันการเงินที่มีข้อจำกัดในการใช้</t>
  </si>
  <si>
    <t>สินทรัพย์ทางการเงินไม่หมุนเวียนอื่น</t>
  </si>
  <si>
    <t>เงินลงทุนในบริษัทย่อย</t>
  </si>
  <si>
    <t>2, 7</t>
  </si>
  <si>
    <t>เงินลงทุนในบริษัทร่วมและการร่วมค้า</t>
  </si>
  <si>
    <t>ลูกหนี้ตามสัญญาเช่า</t>
  </si>
  <si>
    <t>ที่ดินรอการพัฒนา</t>
  </si>
  <si>
    <t>อสังหาริมทรัพย์เพื่อการลงทุน</t>
  </si>
  <si>
    <t>ที่ดิน อาคารและอุปกรณ์</t>
  </si>
  <si>
    <t>สินทรัพย์สิทธิการใช้</t>
  </si>
  <si>
    <t>ค่าความนิยม</t>
  </si>
  <si>
    <t>สินทรัพย์ไม่มีตัวตนอื่นนอกจากค่าความนิยม</t>
  </si>
  <si>
    <t>สินทรัพย์ภาษีเงินได้รอการตัดบัญชี</t>
  </si>
  <si>
    <t>เงินมัดจำ</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</si>
  <si>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</si>
  <si>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</si>
  <si>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</si>
  <si>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</si>
  <si>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</si>
  <si>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</si>
  <si>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เงินกู้ยืมระยะสั้นจากสถาบันการเงิน</t>
  </si>
  <si>
    <t>เจ้าหนี้การค้าและเจ้าหนี้หมุนเวียนอื่น</t>
  </si>
  <si>
    <t>ส่วนของเงินกู้ยืมระยะยาวจากสถาบันการเงินที่ถึงกำหนดชำระภายในหนึ่งปี</t>
  </si>
  <si>
    <t>ส่วนของเงินกู้ยืมระยะยาวจากบุคคลอื่นที่ถึงกำหนดชำระภายในหนึ่งปี</t>
  </si>
  <si>
    <t>ส่วนของหุ้นกู้ระยะยาวที่ถึงกำหนดชำระภายในหนึ่งปี</t>
  </si>
  <si>
    <t>ส่วนของหนี้สินตามสัญญาเช่าที่ถึงกำหนดชำระภายในหนึ่งปี</t>
  </si>
  <si>
    <t>หุ้นกู้ระยะสั้น</t>
  </si>
  <si>
    <t>ภาษีเงินได้นิติบุคคลค้างจ่าย</t>
  </si>
  <si>
    <t>ประมาณการหนี้สินจากการรับประกันการเช่าที่ถึงกำหนดชำระภายในหนึ่งปี</t>
  </si>
  <si>
    <t>หนี้สินหมุนเวียนอื่น</t>
  </si>
  <si>
    <t>รวมหนี้สินหมุนเวียน</t>
  </si>
  <si>
    <t>หนี้สินไม่หมุนเวียน</t>
  </si>
  <si>
    <t>เจ้าหนี้ไม่หมุนเวียนอื่น</t>
  </si>
  <si>
    <t>เงินกู้ยืมระยะยาวจากสถาบันการเงิน</t>
  </si>
  <si>
    <t>หุ้นกู้ระยะยาว</t>
  </si>
  <si>
    <t>หนี้สินตามสัญญาเช่า</t>
  </si>
  <si>
    <t>ประมาณการหนี้สินไม่หมุนเวียนสำหรับผลประโยชน์พนักงาน</t>
  </si>
  <si>
    <t>ประมาณการหนี้สินจากการรับประกันการเช่า</t>
  </si>
  <si>
    <t>หนี้สินไม่หมุนเวียนอื่น</t>
  </si>
  <si>
    <t>รวมหนี้สินไม่หมุนเวียน</t>
  </si>
  <si>
    <t>รวมหนี้สิน</t>
  </si>
  <si>
    <t>ส่วนของผู้ถือหุ้น</t>
  </si>
  <si>
    <t>ทุนเรือนหุ้น</t>
  </si>
  <si>
    <t>ทุนจดทะเบียน</t>
  </si>
  <si>
    <t>(หุ้นสามัญจำนวน 691,710,880 หุ้น มูลค่า 5 บาทต่อหุ้น)</t>
  </si>
  <si>
    <t>(หุ้นสามัญจำนวน 345,855,440 หุ้น มูลค่า 5 บาทต่อหุ้น)</t>
  </si>
  <si>
    <t>ทุนที่ออกและชำระแล้ว</t>
  </si>
  <si>
    <t>ส่วนเกินมูลค่าหุ้นสามัญ</t>
  </si>
  <si>
    <t xml:space="preserve">กำไรสะสม </t>
  </si>
  <si>
    <t xml:space="preserve">จัดสรรแล้ว </t>
  </si>
  <si>
    <t>ทุนสำรองตามกฎหมาย</t>
  </si>
  <si>
    <t>ยังไม่ได้จัดสรร</t>
  </si>
  <si>
    <t>องค์ประกอบอื่นของส่วนของผู้ถือหุ้น</t>
  </si>
  <si>
    <t>รวมส่วนของบริษัทใหญ่</t>
  </si>
  <si>
    <t>ส่วนได้เสียที่ไม่มีอำนาจควบคุม</t>
  </si>
  <si>
    <t>รวมส่วนของผู้ถือหุ้น</t>
  </si>
  <si>
    <t>รวมหนี้สินและส่วนของผู้ถือหุ้น</t>
  </si>
  <si>
    <t>งบกำไรขาดทุนเบ็ดเสร็จ (ไม่ได้ตรวจสอบ)</t>
  </si>
  <si>
    <t>สำหรับงวดสามเดือนสิ้นสุด</t>
  </si>
  <si>
    <t>วันที่ 30 กันยายน</t>
  </si>
  <si>
    <t>รายได้</t>
  </si>
  <si>
    <t>รายได้จากธุรกิจการลงทุน ที่ปรึกษาและการจัดการ</t>
  </si>
  <si>
    <t>รายได้จากการขายอสังหาริมทรัพย์</t>
  </si>
  <si>
    <t>รายได้จากการให้เช่าและบริการ</t>
  </si>
  <si>
    <t>รายได้จากการบริหารอสังหาริมทรัพย์</t>
  </si>
  <si>
    <t>รายได้จากการให้บริการด้านสุขภาพ</t>
  </si>
  <si>
    <t>กำไรสุทธิจากเงินลงทุนที่วัดมูลค่าด้วยมูลค่ายุติธรรมผ่านกำไรหรือขาดทุน</t>
  </si>
  <si>
    <t>กำไรจากการจำหน่ายอสังหาริมทรัพย์เพื่อการลงทุน</t>
  </si>
  <si>
    <t xml:space="preserve">รายได้อื่น </t>
  </si>
  <si>
    <t>รวมรายได้</t>
  </si>
  <si>
    <t>ค่าใช้จ่าย</t>
  </si>
  <si>
    <t>ค่าใช้จ่ายในการประกอบธุรกิจการลงทุน ที่ปรึกษาและการจัดการ</t>
  </si>
  <si>
    <t>ต้นทุนขายอสังหาริมทรัพย์</t>
  </si>
  <si>
    <t>ต้นทุนการให้เช่าและบริการ</t>
  </si>
  <si>
    <t>ต้นทุนการบริหารอสังหาริมทรัพย์</t>
  </si>
  <si>
    <t>ต้นทุนการให้บริการด้านสุขภาพ</t>
  </si>
  <si>
    <t>ต้นทุนในการจัดจำหน่าย</t>
  </si>
  <si>
    <t>ค่าใช้จ่ายในการบริการและบริหาร</t>
  </si>
  <si>
    <t>ขาดทุนสุทธิจากเงินลงทุนที่วัดมูลค่าด้วยมูลค่ายุติธรรมผ่านกำไรหรือขาดทุน</t>
  </si>
  <si>
    <t>รวมค่าใช้จ่าย</t>
  </si>
  <si>
    <t>ต้นทุนทางการเงิน</t>
  </si>
  <si>
    <t>ขาดทุนจากการด้อยค่าของเงินลงทุน</t>
  </si>
  <si>
    <t>ส่วนแบ่งกำไร (ขาดทุน) ของบริษัทร่วมและการร่วมค้าที่ใช้วิธีส่วนได้เสีย</t>
  </si>
  <si>
    <t>กำไร (ขาดทุน) ก่อนภาษีเงินได้</t>
  </si>
  <si>
    <t>กำไร (ขาดทุน) สำหรับงวด</t>
  </si>
  <si>
    <t>กำไรขาดทุนเบ็ดเสร็จอื่น</t>
  </si>
  <si>
    <t>รายการที่อาจถูกจัดประเภทใหม่ไว้ในกำไรหรือขาดทุนในภายหลัง</t>
  </si>
  <si>
    <t>กำไร (ขาดทุน) จากการวัดมูลค่าสินทรัพย์ทางการเงิน</t>
  </si>
  <si>
    <t>ผลต่างของอัตราแลกเปลี่ยนจากการแปลงค่างบการเงิน</t>
  </si>
  <si>
    <t>รวมรายการที่อาจถูกจัดประเภทใหม่ไว้ในกำไรหรือขาดทุนในภายหลัง</t>
  </si>
  <si>
    <t>รายการที่จะไม่ถูกจัดประเภทใหม่ไว้ในกำไรหรือขาดทุนในภายหลัง</t>
  </si>
  <si>
    <t>ส่วนแบ่งกำไรขาดทุนเบ็ดเสร็จอื่นของบริษัทร่วมและการร่วมค้าที่ใช้วิธีส่วนได้เสีย</t>
  </si>
  <si>
    <t>รวมรายการที่จะไม่ถูกจัดประเภทใหม่ไว้ในกำไรหรือขาดทุนในภายหลัง</t>
  </si>
  <si>
    <t>กำไรขาดทุนเบ็ดเสร็จอื่นสำหรับงวด - สุทธิจากภาษี</t>
  </si>
  <si>
    <t>กำไรขาดทุนเบ็ดเสร็จรวมสำหรับงวด</t>
  </si>
  <si>
    <t>การแบ่งปันกำไร (ขาดทุน)</t>
  </si>
  <si>
    <t xml:space="preserve">    ส่วนที่เป็นของบริษัทใหญ่</t>
  </si>
  <si>
    <t xml:space="preserve">    ส่วนที่เป็นของส่วนได้เสียที่ไม่มีอำนาจควบคุม</t>
  </si>
  <si>
    <t>การแบ่งปันกำไรขาดทุนเบ็ดเสร็จรวม</t>
  </si>
  <si>
    <r>
      <t xml:space="preserve">กำไร (ขาดทุน) ต่อหุ้นขั้นพื้นฐาน </t>
    </r>
    <r>
      <rPr>
        <b/>
        <i/>
        <sz val="15"/>
        <color theme="1"/>
        <rFont val="Angsana New"/>
        <family val="1"/>
      </rPr>
      <t>(บาท)</t>
    </r>
  </si>
  <si>
    <t xml:space="preserve">    การดำเนินงานต่อเนื่อง</t>
  </si>
  <si>
    <t>สำหรับงวดเก้าดือนสิ้นสุด</t>
  </si>
  <si>
    <t>กำไรจากการจำหน่ายเงินลงทุนในบริษัทย่อย</t>
  </si>
  <si>
    <t>กำไรจากการจำหน่ายอาคารและอุปกรณ์</t>
  </si>
  <si>
    <t>กำไรขาดทุนเบ็ดเสร็จอื่นสำหรับงวดจากการดำเนินงานที่ยกเลิก - สุทธิจากภาษี</t>
  </si>
  <si>
    <t xml:space="preserve">    การดำเนินงานที่ยกเลิก</t>
  </si>
  <si>
    <t>งบแสดงการเปลี่ยนแปลงส่วนของผู้ถือหุ้น (ไม่ได้ตรวจสอบ)</t>
  </si>
  <si>
    <t>กำไรสะสม</t>
  </si>
  <si>
    <t>ส่วนแบ่ง (ขาดทุน)</t>
  </si>
  <si>
    <t>รวม</t>
  </si>
  <si>
    <t>(ขาดทุน) กำไร</t>
  </si>
  <si>
    <t>กำไร</t>
  </si>
  <si>
    <t>ผลต่างของ</t>
  </si>
  <si>
    <t>กำไรเบ็ดเสร็จอื่น</t>
  </si>
  <si>
    <t>(ขาดทุน) กำไรจาก</t>
  </si>
  <si>
    <t>ส่วนของ</t>
  </si>
  <si>
    <t>ส่วนได้เสีย</t>
  </si>
  <si>
    <t>ส่วนเกิน</t>
  </si>
  <si>
    <t>จากการวัดมูลค่า</t>
  </si>
  <si>
    <t>จากการลดสัดส่วน</t>
  </si>
  <si>
    <t>อัตราแลกเปลี่ยน</t>
  </si>
  <si>
    <t>ของบริษัทร่วม</t>
  </si>
  <si>
    <t>การประมาณการ</t>
  </si>
  <si>
    <t>ผู้ถือหุ้น</t>
  </si>
  <si>
    <t>ที่ไม่มี</t>
  </si>
  <si>
    <t>ทุนที่ออกและ</t>
  </si>
  <si>
    <t>มูลค่า</t>
  </si>
  <si>
    <t>ทุนสำรอง</t>
  </si>
  <si>
    <t>การลงทุน</t>
  </si>
  <si>
    <t>จากการแปลงค่า</t>
  </si>
  <si>
    <t>และการร่วมค้า</t>
  </si>
  <si>
    <t>ตามหลักคณิตศาสตร์</t>
  </si>
  <si>
    <t>ของ</t>
  </si>
  <si>
    <t>อำนาจ</t>
  </si>
  <si>
    <t>ชำระแล้ว</t>
  </si>
  <si>
    <t>หุ้นสามัญ</t>
  </si>
  <si>
    <t>ตามกฎหมาย</t>
  </si>
  <si>
    <t>ทางการเงิน</t>
  </si>
  <si>
    <t>ในบริษัทร่วม</t>
  </si>
  <si>
    <t>งบการเงิน</t>
  </si>
  <si>
    <t>ที่ใช้วิธีส่วนได้เสีย</t>
  </si>
  <si>
    <t>ประกันภัย</t>
  </si>
  <si>
    <t>บริษัทใหญ่</t>
  </si>
  <si>
    <t>ควบคุม</t>
  </si>
  <si>
    <t>สำหรับงวดเก้าเดือนสิ้นสุดวันที่ 30 กันยายน 2565</t>
  </si>
  <si>
    <t>ยอดคงเหลือ ณ วันที่ 1 มกราคม 2565</t>
  </si>
  <si>
    <t>รายการกับผู้ถือหุ้นที่บันทึกโดยตรงเข้าส่วนของผู้ถือหุ้น</t>
  </si>
  <si>
    <t xml:space="preserve">    เงินปันผลให้ผู้ถือหุ้นของบริษัท</t>
  </si>
  <si>
    <t>รวมรายการกับผู้ถือหุ้นที่บันทึกโดยตรงเข้าส่วนของผู้ถือหุ้น</t>
  </si>
  <si>
    <t>กำไรขาดทุนเบ็ดเสร็จสำหรับงวด</t>
  </si>
  <si>
    <t xml:space="preserve">    กำไรสำหรับงวด</t>
  </si>
  <si>
    <t xml:space="preserve">    กำไรขาดทุนเบ็ดเสร็จอื่น</t>
  </si>
  <si>
    <t xml:space="preserve">    ผลกระทบจากการดำเนินงานที่ยกเลิก</t>
  </si>
  <si>
    <t>ยอดคงเหลือ ณ วันที่ 30 กันยายน 2565</t>
  </si>
  <si>
    <t>สำหรับงวดเก้าเดือนสิ้นสุดวันที่ 30 กันยายน 2566</t>
  </si>
  <si>
    <t>ยอดคงเหลือ ณ วันที่ 1 มกราคม 2566</t>
  </si>
  <si>
    <t xml:space="preserve">    เงินทุนที่ได้รับจากผู้ถือหุ้นและการจัดสรรส่วนทุนให้ผู้ถือหุ้น</t>
  </si>
  <si>
    <t xml:space="preserve">      ของบริษัทใหญ่</t>
  </si>
  <si>
    <t xml:space="preserve">        เพิ่มหุ้นใหม่</t>
  </si>
  <si>
    <t xml:space="preserve">        เงินปันผลให้ผู้ถือหุ้นของบริษัท</t>
  </si>
  <si>
    <t xml:space="preserve">    รวมเงินทุนที่ได้รับจากผู้ถือหุ้นและการจัดสรรส่วนทุนให้</t>
  </si>
  <si>
    <t xml:space="preserve">      ผู้ถือหุ้นของบริษัทใหญ่</t>
  </si>
  <si>
    <t xml:space="preserve">    การเปลี่ยนแปลงในส่วนได้เสียในบริษัทย่อย </t>
  </si>
  <si>
    <t xml:space="preserve">    การได้มาซึ่งส่วนได้เสียที่ไม่มีอำนาจควบคุมซึ่งอำนาจ</t>
  </si>
  <si>
    <t xml:space="preserve">      ควบคุมเปลี่ยนแปลง</t>
  </si>
  <si>
    <t xml:space="preserve">    รวมการเปลี่ยนแปลงในส่วนได้เสียในบริษัทย่อย</t>
  </si>
  <si>
    <t xml:space="preserve">    กำไร (ขาดทุน) สำหรับงวด</t>
  </si>
  <si>
    <t>ยอดคงเหลือ ณ วันที่ 30 กันยายน 2566</t>
  </si>
  <si>
    <t xml:space="preserve">องค์ประกอบอื่นของส่วนของผู้ถือหุ้น
</t>
  </si>
  <si>
    <t xml:space="preserve">กำไร (ขาดทุน) </t>
  </si>
  <si>
    <t>ขาดทุนจาก</t>
  </si>
  <si>
    <t xml:space="preserve">    เพิ่มหุ้นสามัญ</t>
  </si>
  <si>
    <t>งบกระแสเงินสด (ไม่ได้ตรวจสอบ)</t>
  </si>
  <si>
    <t>สำหรับงวดเก้าเดือนสิ้นสุด</t>
  </si>
  <si>
    <t>กระแสเงินสดจากกิจกรรมดำเนินงาน</t>
  </si>
  <si>
    <t>กำไรสำหรับงวด</t>
  </si>
  <si>
    <t>ค่าใช้จ่ายภาษีเงินได้</t>
  </si>
  <si>
    <r>
      <t>ค่าเสื่อมราคา</t>
    </r>
    <r>
      <rPr>
        <sz val="15"/>
        <rFont val="AngsanaUPC"/>
        <family val="1"/>
      </rPr>
      <t>และค่าตัดจำหน่าย</t>
    </r>
  </si>
  <si>
    <t>ส่วนลดมูลค่าเงินลงทุนในตราสารหนี้ตัดจำหน่าย</t>
  </si>
  <si>
    <t>ขาดทุน (กำไร) สุทธิจากเงินลงทุนที่วัดมูลค่าด้วยมูลค่ายุติธรรมผ่านกำไรหรือขาดทุน</t>
  </si>
  <si>
    <t>ส่วนแบ่ง (กำไร) ขาดทุนของบริษัทร่วมและการร่วมค้าที่ใช้วิธีส่วนได้เสีย</t>
  </si>
  <si>
    <t>ขาดทุนจากการตัดจำหน่ายอาคารและอุปกรณ์</t>
  </si>
  <si>
    <t>กำไรจากการตัดจำหน่ายสินทรัพย์สิทธิการใช้</t>
  </si>
  <si>
    <t>ขาดทุนจากการตัดจำหน่ายสินทรัพย์ไม่มีตัวตน</t>
  </si>
  <si>
    <t>ขาดทุน (กำไร) จากการจำหน่ายการดำเนินงานที่ยกเลิก - สุทธิจากภาษี</t>
  </si>
  <si>
    <t>รายได้เงินปันผล</t>
  </si>
  <si>
    <t>รายได้ดอกเบี้ย</t>
  </si>
  <si>
    <t>การเปลี่ยนแปลงในสินทรัพย์และหนี้สินดำเนินงาน</t>
  </si>
  <si>
    <t>สินทรัพย์ทางการเงิน</t>
  </si>
  <si>
    <t>สินทรัพย์หมุนเวียนอื่น</t>
  </si>
  <si>
    <t>ดอกเบี้ยรับ</t>
  </si>
  <si>
    <t>ดอกเบี้ยจ่าย</t>
  </si>
  <si>
    <t>ภาษีเงินได้รับคืน</t>
  </si>
  <si>
    <t>ภาษีเงินได้จ่ายออก</t>
  </si>
  <si>
    <t xml:space="preserve">กระแสเงินสดจากกิจกรรมลงทุน </t>
  </si>
  <si>
    <t>เงินสดรับจากการจำหน่ายดิจิทัลโทเคน</t>
  </si>
  <si>
    <t>เงินสดรับจากการจำหน่ายเงินลงทุนในสินทรัพย์ทางการเงินไม่หมุนเวียนอื่น</t>
  </si>
  <si>
    <t>เงินสดรับจากการลดทุนจดทะเบียนของบริษัทย่อย</t>
  </si>
  <si>
    <t>เงินสดรับจากการคืนทุนของเงินลงทุน</t>
  </si>
  <si>
    <t>เงินสดจ่ายเพื่อซื้อบริษัทย่อยสุทธิจากเงินสดที่ได้มา</t>
  </si>
  <si>
    <t>เงินสดจ่ายเพื่อซื้อเงินลงทุนในบริษัทร่วม</t>
  </si>
  <si>
    <t>เงินสดรับจากการจำหน่ายการดำเนินงานที่ยกเลิก - สุทธิจากเงินสดที่จ่ายไป</t>
  </si>
  <si>
    <t>เงินสดจ่ายเพื่อซื้ออสังหาริมทรัพย์เพื่อการลงทุน</t>
  </si>
  <si>
    <t>เงินสดรับจากการจำหน่ายอาคารและอุปกรณ์</t>
  </si>
  <si>
    <t>เงินสดจ่ายเพื่อซื้ออุปกรณ์และสินทรัพย์ไม่มีตัวตน</t>
  </si>
  <si>
    <t>เงินปันผลรับ</t>
  </si>
  <si>
    <t>กระแสเงินสดสุทธิ (ใช้ไปใน) ได้มาจากกิจกรรมลงทุน</t>
  </si>
  <si>
    <t xml:space="preserve">กระแสเงินสดจากกิจกรรมจัดหาเงิน </t>
  </si>
  <si>
    <t>เงินสดรับจากการออกหุ้นทุน</t>
  </si>
  <si>
    <t>เงินสดจ่ายเพื่อชำระเงินกู้ยืมระยะยาวจากสถาบันการเงิน</t>
  </si>
  <si>
    <t>เงินสดรับจากเงินกู้ยืมระยะยาวจากสถาบันการเงิน</t>
  </si>
  <si>
    <t>เงินสดจ่ายเพื่อชำระเงินกู้ยืมระยะสั้นจากกิจการที่เกี่ยวข้องกัน</t>
  </si>
  <si>
    <t>เงินสดรับจากเงินกู้ยืมระยะสั้นและเงินทดรองจ่ายจากกิจการที่เกี่ยวข้องกัน</t>
  </si>
  <si>
    <t>เงินสดจ่ายเพื่อชำระหุ้นกู้ระยะสั้น</t>
  </si>
  <si>
    <t>เงินสดจ่ายเพื่อชำระหุ้นกู้ระยะยาว</t>
  </si>
  <si>
    <t>เงินสดจ่ายชำระหนี้สินตามสัญญาเช่า</t>
  </si>
  <si>
    <t>เงินปันผลจ่าย</t>
  </si>
  <si>
    <t>ก่อนผลกระทบของอัตราแลกเปลี่ยน</t>
  </si>
  <si>
    <t>เงินสดและรายการเทียบเท่าเงินสด ณ วันที่ 1 มกราคม</t>
  </si>
  <si>
    <t>เงินสดและรายการเทียบเท่าเงินสด ณ วันที่ 30 กันยายน</t>
  </si>
  <si>
    <t>รายการที่ไม่ใช่เงินสด</t>
  </si>
  <si>
    <t>เจ้าหนี้จากการซื้อที่ดิน อาตารและอุปกรณ์ และสินทรัพย์ไม่มีตัวตน</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</si>
  <si>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</si>
  <si>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</si>
  <si>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</si>
  <si>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</si>
  <si>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</si>
  <si>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</si>
  <si>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</si>
  <si>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</si>
  <si>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กำไรจากการวัดมูลค่าสินทรัพย์ทางการเงิน</t>
  </si>
  <si>
    <t>กําไรจากการต่อรองราคาซื้อ</t>
  </si>
  <si>
    <t>เงินกู้ยืมระยะสั้นและเงินทดรองจ่ายจากกิจการที่เกี่ยวข้องกัน</t>
  </si>
  <si>
    <t>(หุ้นสามัญจำนวน 500,651,065 หุ้น มูลค่า 5 บาทต่อหุ้น)</t>
  </si>
  <si>
    <t>ส่วนแบ่ง (ขาดทุน) กำไรของบริษัทร่วมและการร่วมค้าที่ใช้วิธีส่วนได้เสีย</t>
  </si>
  <si>
    <t>เงินมัดจำและเงินรับล่วงหน้าจากลูกค้า</t>
  </si>
  <si>
    <t>กำไรจากการวัดมูลค่ายุติธรรมเงินลงทุนในบริษัทร่วมก่อนการซื้อธุรกิจ</t>
  </si>
  <si>
    <t>กำไร (ขาดทุน) จากกิจกรรมดำเนินงาน</t>
  </si>
  <si>
    <t>กำไรก่อนภาษีเงินได้</t>
  </si>
  <si>
    <t>กำไรสำหรับงวดจากการดำเนินงานต่อเนื่อง</t>
  </si>
  <si>
    <t>ปรับรายการที่กระทบกำไรเป็นเงินสดรับ (จ่าย)</t>
  </si>
  <si>
    <t>รายได้ (ค่าใช้จ่าย) ภาษีเงินได้</t>
  </si>
  <si>
    <t xml:space="preserve">รายได้ (ค่าใช้จ่าย) ภาษีเงินได้ </t>
  </si>
  <si>
    <t>(ขาดทุน) กำไรจากการวัดมูลค่าสินทรัพย์ทางการเงิน</t>
  </si>
  <si>
    <t>ขาดทุนสำหรับงวดจากการดำเนินงานที่ยกเลิก - สุทธิจากภาษี</t>
  </si>
  <si>
    <t>3, 11</t>
  </si>
  <si>
    <t>เจ้าหนี้สัญญาโอนสิทธิในการรับรายรับ</t>
  </si>
  <si>
    <t>เงินสดรับจากการจำหน่ายเงินลงทุนในบริษัทย่อย</t>
  </si>
  <si>
    <t>เงินสดรับจากเงินกู้ยืมระยะสั้นจากสถาบันการเงิน</t>
  </si>
  <si>
    <t>เงินฝากสถาบันการเงินที่มีข้อจำกัดในการใช้เพิ่มขึ้น</t>
  </si>
  <si>
    <t>กำไรจากอัตราแลกเปลี่ยน</t>
  </si>
  <si>
    <t>กระแสเงินสดสุทธิได้มาจากการดำเนินงาน</t>
  </si>
  <si>
    <t xml:space="preserve">กระแสเงินสดสุทธิได้มาจากกิจกรรมดำเนินงาน </t>
  </si>
  <si>
    <t>กระแสเงินสดสุทธิ (ใช้ไปใน) ได้มาจากกิจกรรมจัดหาเงิน</t>
  </si>
  <si>
    <t>เงินสดจ่ายเพื่อซื้อเงินลงทุนในสินทรัพย์ทางการเงินไม่หมุนเวียนอื่น</t>
  </si>
  <si>
    <t>เงินสดและรายการเทียบเท่าเงินสดเพิ่มขึ้นสุทธิ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</si>
</sst>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_);_(* \(#,##0\);_(* &quot;-&quot;_);_(@_)"/>
    <numFmt numFmtId="165" formatCode="_(* #,##0.00_);_(* \(#,##0.00\);_(* &quot;-&quot;??_);_(@_)"/>
    <numFmt numFmtId="166" formatCode="_(* #,##0_);_(* \(#,##0\);_(* &quot;-&quot;??_);_(@_)"/>
    <numFmt numFmtId="167" formatCode="\-"/>
    <numFmt numFmtId="168" formatCode="_(* #,##0.000_);_(* \(#,##0.000\);_(* &quot;-&quot;???_);_(@_)"/>
    <numFmt numFmtId="169" formatCode="_(* #,##0_);_(* \(#,##0\);_(* &quot;-&quot;???_);_(@_)"/>
    <numFmt numFmtId="170" formatCode="_*#,###_-;\(#,###\)_-;_-* &quot;-&quot;??_-;_-@_-"/>
    <numFmt numFmtId="171" formatCode="#,##0;[Red]\(#,##0\)"/>
    <numFmt numFmtId="172" formatCode="#,##0;\(#,##0\)"/>
    <numFmt numFmtId="173" formatCode="_ * #,##0.00_ ;_ * \-#,##0.00_ ;_ * &quot;-&quot;??_ ;_ @_ "/>
    <numFmt numFmtId="174" formatCode="* \(#,##0\);* #,##0_);&quot;-&quot;??_);@"/>
    <numFmt numFmtId="175" formatCode="* #,##0_);* \(#,##0\);&quot;-&quot;??_);@"/>
    <numFmt numFmtId="176" formatCode="_(* #,##0.00_);_(* \(#,##0.00\);_(* &quot;-&quot;_);_(@_)"/>
    <numFmt numFmtId="177" formatCode="0.0000%"/>
    <numFmt numFmtId="178" formatCode="0.0%"/>
    <numFmt numFmtId="179" formatCode="_(* #,##0.0_);_(* \(#,##0.0\);_(* &quot;-&quot;?_);_(@_)"/>
  </numFmts>
  <fonts count="40">
    <font>
      <sz val="14"/>
      <name val="AngsanaUPC"/>
    </font>
    <font>
      <sz val="14"/>
      <name val="Angsana New"/>
      <family val="1"/>
    </font>
    <font>
      <b/>
      <sz val="14"/>
      <name val="Angsana New"/>
      <family val="1"/>
    </font>
    <font>
      <sz val="14"/>
      <name val="AngsanaUPC"/>
      <family val="1"/>
    </font>
    <font>
      <sz val="10"/>
      <name val="Arial"/>
      <family val="2"/>
    </font>
    <font>
      <sz val="8"/>
      <name val="AngsanaUPC"/>
      <family val="1"/>
    </font>
    <font>
      <sz val="10"/>
      <name val="ApFont"/>
    </font>
    <font>
      <sz val="14"/>
      <name val="Angsana New"/>
      <family val="1"/>
      <charset val="222"/>
    </font>
    <font>
      <sz val="10"/>
      <name val="Times New Roman"/>
      <family val="1"/>
    </font>
    <font>
      <sz val="7"/>
      <name val="Small Fonts"/>
      <family val="2"/>
    </font>
    <font>
      <b/>
      <sz val="17"/>
      <name val="Angsana New"/>
      <family val="1"/>
    </font>
    <font>
      <b/>
      <sz val="14"/>
      <name val="AngsanaUPC"/>
      <family val="1"/>
    </font>
    <font>
      <i/>
      <sz val="14"/>
      <name val="Angsana New"/>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b/>
      <i/>
      <sz val="15"/>
      <name val="Angsana New"/>
      <family val="1"/>
    </font>
    <font>
      <b/>
      <i/>
      <sz val="14"/>
      <name val="Angsana New"/>
      <family val="1"/>
    </font>
    <font>
      <b/>
      <u/>
      <sz val="15"/>
      <name val="Angsana New"/>
      <family val="1"/>
    </font>
    <font>
      <u/>
      <sz val="15"/>
      <name val="Angsana New"/>
      <family val="1"/>
    </font>
    <font>
      <sz val="16"/>
      <name val="Arial"/>
      <family val="2"/>
    </font>
    <font>
      <sz val="15"/>
      <name val="Arial"/>
      <family val="2"/>
    </font>
    <font>
      <sz val="11"/>
      <color theme="1"/>
      <name val="Calibri"/>
      <family val="2"/>
      <scheme val="minor"/>
    </font>
    <font>
      <sz val="11"/>
      <color theme="1"/>
      <name val="Calibri"/>
      <family val="2"/>
      <charset val="222"/>
      <scheme val="minor"/>
    </font>
    <font>
      <sz val="14"/>
      <color theme="1"/>
      <name val="Angsana New"/>
      <family val="1"/>
    </font>
    <font>
      <sz val="15"/>
      <color theme="1"/>
      <name val="Angsana New"/>
      <family val="1"/>
    </font>
    <font>
      <sz val="16"/>
      <color theme="1"/>
      <name val="Angsana New"/>
      <family val="1"/>
    </font>
    <font>
      <b/>
      <sz val="15"/>
      <color theme="1"/>
      <name val="Angsana New"/>
      <family val="1"/>
    </font>
    <font>
      <sz val="15"/>
      <color theme="0"/>
      <name val="Angsana New"/>
      <family val="1"/>
    </font>
    <font>
      <i/>
      <sz val="15"/>
      <color theme="1"/>
      <name val="Angsana New"/>
      <family val="1"/>
    </font>
    <font>
      <b/>
      <i/>
      <sz val="15"/>
      <color theme="1"/>
      <name val="Angsana New"/>
      <family val="1"/>
    </font>
    <font>
      <i/>
      <sz val="14"/>
      <color theme="1"/>
      <name val="Angsana New"/>
      <family val="1"/>
    </font>
    <font>
      <b/>
      <sz val="16"/>
      <color theme="1"/>
      <name val="Angsana New"/>
      <family val="1"/>
    </font>
    <font>
      <sz val="14"/>
      <name val="AngsanaUPC"/>
      <family val="1"/>
    </font>
    <font>
      <sz val="15"/>
      <name val="AngsanaUPC"/>
      <family val="1"/>
    </font>
    <font>
      <b/>
      <sz val="16"/>
      <color theme="0"/>
      <name val="Angsana New"/>
      <family val="1"/>
    </font>
    <font>
      <b/>
      <sz val="15"/>
      <color theme="0"/>
      <name val="Angsana New"/>
      <family val="1"/>
    </font>
    <font>
      <sz val="14"/>
      <color theme="0"/>
      <name val="Angsana New"/>
      <family val="1"/>
    </font>
  </fonts>
  <fills count="3">
    <fill>
      <patternFill patternType="none"/>
    </fill>
    <fill>
      <patternFill patternType="gray125"/>
    </fill>
    <fill>
      <patternFill patternType="solid">
        <fgColor rgb="FFCCFFFF"/>
        <bgColor indexed="64"/>
      </patternFill>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41">
    <xf numFmtId="0" fontId="0" fillId="0" borderId="0"/>
    <xf numFmtId="165" fontId="3" fillId="0" borderId="0" applyFont="0" applyFill="0" applyBorder="0" applyAlignment="0" applyProtection="0"/>
    <xf numFmtId="165" fontId="3"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 fontId="6" fillId="0" borderId="0" applyFont="0" applyFill="0" applyBorder="0" applyAlignment="0" applyProtection="0"/>
    <xf numFmtId="165" fontId="4" fillId="0" borderId="0" applyFont="0" applyFill="0" applyBorder="0" applyAlignment="0" applyProtection="0"/>
    <xf numFmtId="173" fontId="8" fillId="0" borderId="0" applyFont="0" applyFill="0" applyBorder="0" applyAlignment="0" applyProtection="0"/>
    <xf numFmtId="4" fontId="6" fillId="0" borderId="0" applyFont="0" applyFill="0" applyBorder="0" applyAlignment="0" applyProtection="0"/>
    <xf numFmtId="174" fontId="8" fillId="0" borderId="0" applyFill="0" applyBorder="0" applyProtection="0"/>
    <xf numFmtId="174" fontId="8" fillId="0" borderId="1" applyFill="0" applyProtection="0"/>
    <xf numFmtId="174" fontId="8" fillId="0" borderId="2" applyFill="0" applyProtection="0"/>
    <xf numFmtId="175" fontId="8" fillId="0" borderId="0" applyFill="0" applyBorder="0" applyProtection="0"/>
    <xf numFmtId="175" fontId="8" fillId="0" borderId="1" applyFill="0" applyProtection="0"/>
    <xf numFmtId="175" fontId="8" fillId="0" borderId="2" applyFill="0" applyProtection="0"/>
    <xf numFmtId="37" fontId="9" fillId="0" borderId="0"/>
    <xf numFmtId="0" fontId="3" fillId="0" borderId="0"/>
    <xf numFmtId="0" fontId="3" fillId="0" borderId="0"/>
    <xf numFmtId="0" fontId="7" fillId="0" borderId="0"/>
    <xf numFmtId="0" fontId="3" fillId="0" borderId="0"/>
    <xf numFmtId="0" fontId="3" fillId="0" borderId="0"/>
    <xf numFmtId="0" fontId="3" fillId="0" borderId="0"/>
    <xf numFmtId="0" fontId="4" fillId="0" borderId="0"/>
    <xf numFmtId="0" fontId="4" fillId="0" borderId="0"/>
    <xf numFmtId="0" fontId="24" fillId="0" borderId="0"/>
    <xf numFmtId="0" fontId="4"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9" fontId="35" fillId="0" borderId="0" applyFont="0" applyFill="0" applyBorder="0" applyAlignment="0" applyProtection="0"/>
    <xf numFmtId="0" fontId="16" fillId="0" borderId="0"/>
    <xf numFmtId="9" fontId="3" fillId="0" borderId="0" applyFont="0" applyFill="0" applyBorder="0" applyAlignment="0" applyProtection="0"/>
  </cellStyleXfs>
  <cellXfs count="398">
    <xf numFmtId="0" fontId="0" fillId="0" borderId="0" xfId="0"/>
    <xf numFmtId="0" fontId="1" fillId="0" borderId="0" xfId="22" applyFont="1" applyAlignment="1">
      <alignment vertical="center"/>
    </xf>
    <xf numFmtId="0" fontId="4" fillId="0" borderId="0" xfId="23"/>
    <xf numFmtId="171" fontId="1" fillId="0" borderId="0" xfId="5" applyNumberFormat="1" applyFont="1" applyFill="1" applyBorder="1" applyAlignment="1">
      <alignment vertical="center"/>
    </xf>
    <xf numFmtId="0" fontId="1" fillId="0" borderId="0" xfId="0" applyFont="1" applyAlignment="1">
      <alignment horizontal="left" vertical="center"/>
    </xf>
    <xf numFmtId="0" fontId="11"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1"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164" fontId="1" fillId="0" borderId="0" xfId="1" applyNumberFormat="1" applyFont="1" applyFill="1" applyBorder="1" applyAlignment="1">
      <alignment vertical="center"/>
    </xf>
    <xf numFmtId="164" fontId="1" fillId="0" borderId="0" xfId="1" applyNumberFormat="1" applyFont="1" applyFill="1" applyBorder="1" applyAlignment="1">
      <alignment horizontal="center" vertical="center"/>
    </xf>
    <xf numFmtId="166" fontId="1" fillId="0" borderId="0" xfId="1" applyNumberFormat="1" applyFont="1" applyFill="1" applyAlignment="1">
      <alignment vertical="center"/>
    </xf>
    <xf numFmtId="0" fontId="1" fillId="0" borderId="0" xfId="22" applyFont="1" applyAlignment="1">
      <alignment horizontal="center" vertical="center"/>
    </xf>
    <xf numFmtId="0" fontId="1" fillId="0" borderId="0" xfId="36" applyFont="1" applyAlignment="1">
      <alignment vertical="center"/>
    </xf>
    <xf numFmtId="0" fontId="1" fillId="0" borderId="0" xfId="36" applyFont="1" applyAlignment="1">
      <alignment horizontal="left" vertical="center" indent="4"/>
    </xf>
    <xf numFmtId="171" fontId="1" fillId="0" borderId="0" xfId="36" applyNumberFormat="1" applyFont="1" applyAlignment="1">
      <alignment vertical="center"/>
    </xf>
    <xf numFmtId="172" fontId="1" fillId="0" borderId="0" xfId="36" applyNumberFormat="1" applyFont="1" applyAlignment="1">
      <alignment horizontal="right" vertical="center"/>
    </xf>
    <xf numFmtId="0" fontId="14" fillId="0" borderId="0" xfId="17" applyFont="1" applyAlignment="1">
      <alignment vertical="center"/>
    </xf>
    <xf numFmtId="166" fontId="16" fillId="0" borderId="0" xfId="1" applyNumberFormat="1" applyFont="1" applyFill="1" applyAlignment="1">
      <alignment horizontal="right" vertical="center"/>
    </xf>
    <xf numFmtId="166" fontId="16" fillId="0" borderId="0" xfId="1" applyNumberFormat="1" applyFont="1" applyFill="1" applyBorder="1" applyAlignment="1">
      <alignment horizontal="right" vertical="center"/>
    </xf>
    <xf numFmtId="167" fontId="16" fillId="0" borderId="0" xfId="1" applyNumberFormat="1" applyFont="1" applyFill="1" applyAlignment="1">
      <alignment horizontal="center" vertical="center"/>
    </xf>
    <xf numFmtId="166" fontId="16" fillId="0" borderId="0" xfId="1" applyNumberFormat="1" applyFont="1" applyFill="1" applyAlignment="1">
      <alignment vertical="center"/>
    </xf>
    <xf numFmtId="166" fontId="16" fillId="0" borderId="0" xfId="1" applyNumberFormat="1" applyFont="1" applyFill="1" applyBorder="1" applyAlignment="1">
      <alignment vertical="center"/>
    </xf>
    <xf numFmtId="0" fontId="17" fillId="0" borderId="0" xfId="22" applyFont="1" applyAlignment="1">
      <alignment horizontal="center" vertical="center"/>
    </xf>
    <xf numFmtId="166" fontId="16" fillId="0" borderId="0" xfId="1" applyNumberFormat="1" applyFont="1" applyFill="1" applyAlignment="1">
      <alignment horizontal="center" vertical="center"/>
    </xf>
    <xf numFmtId="0" fontId="16" fillId="0" borderId="0" xfId="22" applyFont="1" applyAlignment="1">
      <alignment horizontal="center" vertical="center"/>
    </xf>
    <xf numFmtId="166" fontId="16" fillId="0" borderId="6" xfId="1" applyNumberFormat="1" applyFont="1" applyFill="1" applyBorder="1" applyAlignment="1">
      <alignment vertical="center"/>
    </xf>
    <xf numFmtId="166" fontId="16" fillId="0" borderId="8" xfId="1" applyNumberFormat="1" applyFont="1" applyFill="1" applyBorder="1" applyAlignment="1">
      <alignment vertical="center"/>
    </xf>
    <xf numFmtId="166" fontId="16" fillId="0" borderId="0" xfId="1" applyNumberFormat="1" applyFont="1" applyFill="1" applyAlignment="1">
      <alignment horizontal="right" vertical="top"/>
    </xf>
    <xf numFmtId="0" fontId="2" fillId="0" borderId="0" xfId="36" applyFont="1" applyAlignment="1">
      <alignment horizontal="right" vertical="center"/>
    </xf>
    <xf numFmtId="0" fontId="2" fillId="0" borderId="0" xfId="36" applyFont="1" applyAlignment="1">
      <alignment horizontal="centerContinuous" vertical="center"/>
    </xf>
    <xf numFmtId="0" fontId="2" fillId="0" borderId="0" xfId="36" applyFont="1" applyAlignment="1">
      <alignment vertical="center"/>
    </xf>
    <xf numFmtId="0" fontId="27" fillId="0" borderId="0" xfId="0" applyFont="1" applyAlignment="1">
      <alignment vertical="center"/>
    </xf>
    <xf numFmtId="0" fontId="27" fillId="0" borderId="0" xfId="0" applyFont="1" applyAlignment="1">
      <alignment horizontal="center" vertical="center"/>
    </xf>
    <xf numFmtId="164" fontId="27" fillId="0" borderId="0" xfId="1" applyNumberFormat="1" applyFont="1" applyFill="1" applyBorder="1" applyAlignment="1">
      <alignment vertical="center"/>
    </xf>
    <xf numFmtId="164" fontId="27" fillId="0" borderId="0" xfId="1" applyNumberFormat="1" applyFont="1" applyFill="1" applyAlignment="1">
      <alignment vertical="center"/>
    </xf>
    <xf numFmtId="166" fontId="27" fillId="0" borderId="0" xfId="1" applyNumberFormat="1" applyFont="1" applyFill="1" applyAlignment="1">
      <alignment vertical="center"/>
    </xf>
    <xf numFmtId="167" fontId="27" fillId="0" borderId="0" xfId="1" applyNumberFormat="1" applyFont="1" applyFill="1" applyAlignment="1">
      <alignment horizontal="center" vertical="center"/>
    </xf>
    <xf numFmtId="164" fontId="27" fillId="0" borderId="0" xfId="1" applyNumberFormat="1" applyFont="1" applyFill="1" applyBorder="1" applyAlignment="1">
      <alignment horizontal="right" vertical="center"/>
    </xf>
    <xf numFmtId="164" fontId="27" fillId="0" borderId="0" xfId="1" applyNumberFormat="1" applyFont="1" applyFill="1" applyAlignment="1">
      <alignment horizontal="right" vertical="center"/>
    </xf>
    <xf numFmtId="164" fontId="27" fillId="0" borderId="0" xfId="1" applyNumberFormat="1" applyFont="1" applyFill="1" applyAlignment="1">
      <alignment horizontal="center" vertical="center"/>
    </xf>
    <xf numFmtId="164" fontId="27" fillId="0" borderId="6" xfId="1" applyNumberFormat="1" applyFont="1" applyFill="1" applyBorder="1" applyAlignment="1">
      <alignment vertical="center"/>
    </xf>
    <xf numFmtId="164" fontId="27" fillId="0" borderId="1" xfId="1" applyNumberFormat="1" applyFont="1" applyFill="1" applyBorder="1" applyAlignment="1">
      <alignment horizontal="right" vertical="center"/>
    </xf>
    <xf numFmtId="164" fontId="29" fillId="0" borderId="0" xfId="1" applyNumberFormat="1" applyFont="1" applyFill="1" applyBorder="1" applyAlignment="1">
      <alignment horizontal="center" vertical="center"/>
    </xf>
    <xf numFmtId="164" fontId="30" fillId="0" borderId="0" xfId="1" applyNumberFormat="1" applyFont="1" applyFill="1" applyBorder="1" applyAlignment="1">
      <alignment vertical="center"/>
    </xf>
    <xf numFmtId="176" fontId="30" fillId="0" borderId="0" xfId="1" applyNumberFormat="1" applyFont="1" applyFill="1" applyAlignment="1">
      <alignment vertical="center"/>
    </xf>
    <xf numFmtId="176" fontId="27" fillId="0" borderId="0" xfId="1" applyNumberFormat="1" applyFont="1" applyFill="1" applyAlignment="1">
      <alignment vertical="center"/>
    </xf>
    <xf numFmtId="0" fontId="31" fillId="0" borderId="0" xfId="0" applyFont="1" applyAlignment="1">
      <alignment horizontal="center" vertical="center"/>
    </xf>
    <xf numFmtId="164" fontId="29" fillId="0" borderId="0" xfId="1" applyNumberFormat="1" applyFont="1" applyFill="1" applyBorder="1" applyAlignment="1">
      <alignment vertical="center"/>
    </xf>
    <xf numFmtId="164" fontId="29" fillId="0" borderId="0" xfId="1" applyNumberFormat="1" applyFont="1" applyFill="1" applyAlignment="1">
      <alignment vertical="center"/>
    </xf>
    <xf numFmtId="164" fontId="29" fillId="0" borderId="0" xfId="1" applyNumberFormat="1" applyFont="1" applyFill="1" applyBorder="1" applyAlignment="1">
      <alignment horizontal="right" vertical="center"/>
    </xf>
    <xf numFmtId="164" fontId="29" fillId="0" borderId="0" xfId="1" applyNumberFormat="1" applyFont="1" applyFill="1" applyAlignment="1">
      <alignment horizontal="right" vertical="center"/>
    </xf>
    <xf numFmtId="38" fontId="1" fillId="0" borderId="0" xfId="22" applyNumberFormat="1" applyFont="1" applyAlignment="1">
      <alignment horizontal="center" vertical="center"/>
    </xf>
    <xf numFmtId="164" fontId="2" fillId="0" borderId="0" xfId="1" applyNumberFormat="1" applyFont="1" applyFill="1" applyBorder="1" applyAlignment="1">
      <alignment horizontal="center" vertical="center"/>
    </xf>
    <xf numFmtId="164" fontId="2" fillId="0" borderId="0" xfId="1" applyNumberFormat="1" applyFont="1" applyFill="1" applyBorder="1" applyAlignment="1">
      <alignment horizontal="right" vertical="center"/>
    </xf>
    <xf numFmtId="166" fontId="2" fillId="0" borderId="0" xfId="1" applyNumberFormat="1" applyFont="1" applyFill="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Continuous" vertical="center"/>
    </xf>
    <xf numFmtId="0" fontId="20" fillId="0" borderId="0" xfId="0" applyFont="1" applyAlignment="1">
      <alignment horizontal="center" vertical="center"/>
    </xf>
    <xf numFmtId="0" fontId="15" fillId="0" borderId="0" xfId="22" applyFont="1" applyAlignment="1">
      <alignment vertical="center"/>
    </xf>
    <xf numFmtId="164" fontId="16" fillId="0" borderId="0" xfId="1" applyNumberFormat="1" applyFont="1" applyFill="1" applyAlignment="1">
      <alignment vertical="center"/>
    </xf>
    <xf numFmtId="38" fontId="16" fillId="0" borderId="0" xfId="0" applyNumberFormat="1" applyFont="1" applyAlignment="1">
      <alignment vertical="center"/>
    </xf>
    <xf numFmtId="0" fontId="16" fillId="0" borderId="0" xfId="0" applyFont="1" applyAlignment="1">
      <alignment horizontal="left"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centerContinuous" vertical="center"/>
    </xf>
    <xf numFmtId="0" fontId="16" fillId="0" borderId="0" xfId="22" applyFont="1" applyAlignment="1">
      <alignment horizontal="center" wrapText="1"/>
    </xf>
    <xf numFmtId="0" fontId="21" fillId="0" borderId="0" xfId="0" applyFont="1" applyAlignment="1">
      <alignment horizontal="center" vertical="center"/>
    </xf>
    <xf numFmtId="38" fontId="16" fillId="0" borderId="0" xfId="0" applyNumberFormat="1" applyFont="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18" fillId="0" borderId="0" xfId="22" applyFont="1" applyAlignment="1">
      <alignment vertical="center"/>
    </xf>
    <xf numFmtId="164" fontId="17" fillId="0" borderId="0" xfId="1" applyNumberFormat="1" applyFont="1" applyFill="1" applyBorder="1" applyAlignment="1">
      <alignment horizontal="center" vertical="center"/>
    </xf>
    <xf numFmtId="166" fontId="15" fillId="0" borderId="0" xfId="1" applyNumberFormat="1" applyFont="1" applyFill="1" applyAlignment="1">
      <alignment vertical="center"/>
    </xf>
    <xf numFmtId="164" fontId="15" fillId="0" borderId="0" xfId="1" applyNumberFormat="1" applyFont="1" applyFill="1" applyBorder="1" applyAlignment="1">
      <alignment vertical="center"/>
    </xf>
    <xf numFmtId="164" fontId="15" fillId="0" borderId="0" xfId="1" applyNumberFormat="1" applyFont="1" applyFill="1" applyBorder="1" applyAlignment="1">
      <alignment horizontal="center" vertical="center"/>
    </xf>
    <xf numFmtId="164" fontId="15" fillId="0" borderId="0" xfId="1" applyNumberFormat="1" applyFont="1" applyFill="1" applyAlignment="1">
      <alignment vertical="center"/>
    </xf>
    <xf numFmtId="0" fontId="22" fillId="0" borderId="0" xfId="23" applyFont="1"/>
    <xf numFmtId="0" fontId="15" fillId="0" borderId="0" xfId="36" applyFont="1" applyAlignment="1">
      <alignment horizontal="centerContinuous" vertical="center"/>
    </xf>
    <xf numFmtId="0" fontId="15" fillId="0" borderId="0" xfId="36" applyFont="1" applyAlignment="1">
      <alignment vertical="center"/>
    </xf>
    <xf numFmtId="0" fontId="15" fillId="0" borderId="0" xfId="36" applyFont="1" applyAlignment="1">
      <alignment horizontal="right" vertical="center"/>
    </xf>
    <xf numFmtId="0" fontId="23" fillId="0" borderId="0" xfId="23" applyFont="1"/>
    <xf numFmtId="170" fontId="16" fillId="0" borderId="0" xfId="36" applyNumberFormat="1" applyFont="1" applyAlignment="1">
      <alignment horizontal="right" vertical="center"/>
    </xf>
    <xf numFmtId="0" fontId="16" fillId="0" borderId="0" xfId="36" applyFont="1" applyAlignment="1">
      <alignment vertical="center"/>
    </xf>
    <xf numFmtId="164" fontId="16" fillId="0" borderId="0" xfId="36" applyNumberFormat="1" applyFont="1" applyAlignment="1">
      <alignment horizontal="right" vertical="center"/>
    </xf>
    <xf numFmtId="164" fontId="16" fillId="0" borderId="0" xfId="4" applyNumberFormat="1" applyFont="1" applyFill="1" applyAlignment="1">
      <alignment vertical="center"/>
    </xf>
    <xf numFmtId="164" fontId="16" fillId="0" borderId="0" xfId="5" applyNumberFormat="1" applyFont="1" applyFill="1" applyAlignment="1">
      <alignment horizontal="right" vertical="center"/>
    </xf>
    <xf numFmtId="164" fontId="16" fillId="0" borderId="0" xfId="5" applyNumberFormat="1" applyFont="1" applyFill="1" applyBorder="1" applyAlignment="1">
      <alignment horizontal="right" vertical="center"/>
    </xf>
    <xf numFmtId="164" fontId="16" fillId="0" borderId="0" xfId="4" applyNumberFormat="1" applyFont="1" applyFill="1" applyBorder="1" applyAlignment="1">
      <alignment vertical="center"/>
    </xf>
    <xf numFmtId="164" fontId="16" fillId="0" borderId="6" xfId="4" applyNumberFormat="1" applyFont="1" applyFill="1" applyBorder="1" applyAlignment="1">
      <alignment vertical="center"/>
    </xf>
    <xf numFmtId="0" fontId="16" fillId="0" borderId="0" xfId="36" applyFont="1" applyAlignment="1">
      <alignment horizontal="left" vertical="center" indent="4"/>
    </xf>
    <xf numFmtId="171" fontId="16" fillId="0" borderId="0" xfId="5" applyNumberFormat="1" applyFont="1" applyFill="1" applyBorder="1" applyAlignment="1">
      <alignment vertical="center"/>
    </xf>
    <xf numFmtId="171" fontId="16" fillId="0" borderId="0" xfId="36" applyNumberFormat="1" applyFont="1" applyAlignment="1">
      <alignment vertical="center"/>
    </xf>
    <xf numFmtId="37" fontId="16" fillId="0" borderId="0" xfId="36" applyNumberFormat="1" applyFont="1" applyAlignment="1">
      <alignment vertical="center"/>
    </xf>
    <xf numFmtId="0" fontId="16" fillId="0" borderId="0" xfId="23" applyFont="1"/>
    <xf numFmtId="166" fontId="16" fillId="0" borderId="0" xfId="36" applyNumberFormat="1" applyFont="1" applyAlignment="1">
      <alignment horizontal="right" vertical="center"/>
    </xf>
    <xf numFmtId="164" fontId="16" fillId="0" borderId="0" xfId="19" applyNumberFormat="1" applyFont="1" applyAlignment="1">
      <alignment vertical="center"/>
    </xf>
    <xf numFmtId="0" fontId="18" fillId="0" borderId="0" xfId="36" applyFont="1" applyAlignment="1">
      <alignment horizontal="center" vertical="center"/>
    </xf>
    <xf numFmtId="0" fontId="17" fillId="0" borderId="0" xfId="36" applyFont="1" applyAlignment="1">
      <alignment horizontal="center" vertical="center"/>
    </xf>
    <xf numFmtId="0" fontId="17" fillId="0" borderId="0" xfId="28" applyFont="1" applyAlignment="1">
      <alignment horizontal="center" vertical="center"/>
    </xf>
    <xf numFmtId="0" fontId="12" fillId="0" borderId="0" xfId="36" applyFont="1" applyAlignment="1">
      <alignment horizontal="center" vertical="center"/>
    </xf>
    <xf numFmtId="0" fontId="19" fillId="0" borderId="0" xfId="36" applyFont="1" applyAlignment="1">
      <alignment horizontal="center" vertical="center"/>
    </xf>
    <xf numFmtId="0" fontId="17" fillId="0" borderId="0" xfId="34" applyFont="1" applyAlignment="1">
      <alignment horizontal="center" vertical="center"/>
    </xf>
    <xf numFmtId="0" fontId="16" fillId="0" borderId="0" xfId="36" applyFont="1" applyAlignment="1">
      <alignment vertical="top"/>
    </xf>
    <xf numFmtId="0" fontId="16" fillId="0" borderId="0" xfId="36" applyFont="1" applyAlignment="1">
      <alignment horizontal="left" vertical="top"/>
    </xf>
    <xf numFmtId="0" fontId="17" fillId="0" borderId="0" xfId="36" applyFont="1" applyAlignment="1">
      <alignment vertical="center"/>
    </xf>
    <xf numFmtId="164" fontId="15" fillId="0" borderId="0" xfId="36" applyNumberFormat="1" applyFont="1" applyAlignment="1">
      <alignment horizontal="right" vertical="center"/>
    </xf>
    <xf numFmtId="0" fontId="16" fillId="0" borderId="0" xfId="28" applyFont="1" applyAlignment="1">
      <alignment vertical="top"/>
    </xf>
    <xf numFmtId="0" fontId="18" fillId="0" borderId="0" xfId="36" applyFont="1" applyAlignment="1">
      <alignment vertical="center"/>
    </xf>
    <xf numFmtId="164" fontId="15" fillId="0" borderId="0" xfId="5" applyNumberFormat="1" applyFont="1" applyFill="1" applyAlignment="1">
      <alignment horizontal="right" vertical="center"/>
    </xf>
    <xf numFmtId="166" fontId="15" fillId="0" borderId="0" xfId="36" applyNumberFormat="1" applyFont="1" applyAlignment="1">
      <alignment horizontal="right" vertical="center"/>
    </xf>
    <xf numFmtId="166" fontId="15" fillId="0" borderId="7" xfId="1" applyNumberFormat="1" applyFont="1" applyFill="1" applyBorder="1" applyAlignment="1">
      <alignment horizontal="right" vertical="center"/>
    </xf>
    <xf numFmtId="166" fontId="15" fillId="0" borderId="0" xfId="1" applyNumberFormat="1" applyFont="1" applyFill="1" applyAlignment="1">
      <alignment horizontal="right" vertical="center"/>
    </xf>
    <xf numFmtId="166" fontId="15" fillId="0" borderId="7" xfId="1" applyNumberFormat="1" applyFont="1" applyFill="1" applyBorder="1" applyAlignment="1">
      <alignment vertical="center"/>
    </xf>
    <xf numFmtId="166" fontId="15" fillId="0" borderId="0" xfId="1" applyNumberFormat="1" applyFont="1" applyFill="1" applyBorder="1" applyAlignment="1">
      <alignment vertical="center"/>
    </xf>
    <xf numFmtId="166" fontId="15" fillId="0" borderId="8" xfId="1" applyNumberFormat="1" applyFont="1" applyFill="1" applyBorder="1" applyAlignment="1">
      <alignment vertical="center"/>
    </xf>
    <xf numFmtId="166" fontId="15" fillId="0" borderId="7" xfId="1" applyNumberFormat="1" applyFont="1" applyFill="1" applyBorder="1" applyAlignment="1">
      <alignment horizontal="center" vertical="center"/>
    </xf>
    <xf numFmtId="166" fontId="15" fillId="0" borderId="0" xfId="1" applyNumberFormat="1" applyFont="1" applyFill="1" applyBorder="1" applyAlignment="1">
      <alignment horizontal="center" vertical="center"/>
    </xf>
    <xf numFmtId="166" fontId="15" fillId="0" borderId="6" xfId="1" applyNumberFormat="1" applyFont="1" applyFill="1" applyBorder="1" applyAlignment="1">
      <alignment horizontal="center" vertical="center"/>
    </xf>
    <xf numFmtId="168" fontId="1" fillId="0" borderId="0" xfId="1" applyNumberFormat="1" applyFont="1" applyFill="1" applyBorder="1" applyAlignment="1">
      <alignment horizontal="center" vertical="center"/>
    </xf>
    <xf numFmtId="168" fontId="16" fillId="0" borderId="0" xfId="6" applyNumberFormat="1" applyFont="1" applyFill="1" applyAlignment="1">
      <alignment horizontal="center" vertical="center"/>
    </xf>
    <xf numFmtId="168" fontId="1" fillId="0" borderId="0" xfId="1" applyNumberFormat="1" applyFont="1" applyFill="1" applyBorder="1" applyAlignment="1">
      <alignment horizontal="right" vertical="center"/>
    </xf>
    <xf numFmtId="169" fontId="1" fillId="0" borderId="0" xfId="1" applyNumberFormat="1" applyFont="1" applyFill="1" applyBorder="1" applyAlignment="1">
      <alignment horizontal="center" vertical="center"/>
    </xf>
    <xf numFmtId="0" fontId="1" fillId="0" borderId="0" xfId="0" applyFont="1" applyAlignment="1">
      <alignment horizontal="center"/>
    </xf>
    <xf numFmtId="0" fontId="1" fillId="0" borderId="0" xfId="0" applyFont="1"/>
    <xf numFmtId="2" fontId="1" fillId="0" borderId="0" xfId="0" applyNumberFormat="1" applyFont="1" applyAlignment="1">
      <alignment horizontal="center" wrapText="1"/>
    </xf>
    <xf numFmtId="0" fontId="16" fillId="0" borderId="0" xfId="36" applyFont="1" applyAlignment="1">
      <alignment horizontal="left" vertical="center" indent="1"/>
    </xf>
    <xf numFmtId="38" fontId="16" fillId="0" borderId="0" xfId="22" applyNumberFormat="1" applyFont="1" applyAlignment="1">
      <alignment horizontal="center" vertical="center"/>
    </xf>
    <xf numFmtId="169" fontId="2" fillId="0" borderId="7" xfId="1" applyNumberFormat="1" applyFont="1" applyFill="1" applyBorder="1" applyAlignment="1">
      <alignment horizontal="center" vertical="center"/>
    </xf>
    <xf numFmtId="168" fontId="2" fillId="0" borderId="0" xfId="1" applyNumberFormat="1" applyFont="1" applyFill="1" applyBorder="1" applyAlignment="1">
      <alignment horizontal="right" vertical="center"/>
    </xf>
    <xf numFmtId="164" fontId="2" fillId="0" borderId="0" xfId="1" applyNumberFormat="1" applyFont="1" applyFill="1" applyBorder="1" applyAlignment="1">
      <alignment vertical="center"/>
    </xf>
    <xf numFmtId="169" fontId="29" fillId="0" borderId="7" xfId="1" applyNumberFormat="1" applyFont="1" applyFill="1" applyBorder="1" applyAlignment="1">
      <alignment horizontal="center" vertical="center"/>
    </xf>
    <xf numFmtId="169" fontId="29" fillId="0" borderId="0" xfId="1" applyNumberFormat="1" applyFont="1" applyFill="1" applyBorder="1" applyAlignment="1">
      <alignment horizontal="center" vertical="center"/>
    </xf>
    <xf numFmtId="169" fontId="29" fillId="0" borderId="6" xfId="1" applyNumberFormat="1" applyFont="1" applyFill="1" applyBorder="1" applyAlignment="1">
      <alignment horizontal="center" vertical="center"/>
    </xf>
    <xf numFmtId="166" fontId="15" fillId="0" borderId="2" xfId="1" applyNumberFormat="1" applyFont="1" applyFill="1" applyBorder="1" applyAlignment="1">
      <alignment vertical="center"/>
    </xf>
    <xf numFmtId="166" fontId="16" fillId="0" borderId="0" xfId="0" applyNumberFormat="1" applyFont="1" applyAlignment="1">
      <alignment vertical="center"/>
    </xf>
    <xf numFmtId="166" fontId="16" fillId="0" borderId="0" xfId="1" applyNumberFormat="1" applyFont="1" applyFill="1" applyAlignment="1">
      <alignment horizontal="left" vertical="center" indent="1"/>
    </xf>
    <xf numFmtId="165" fontId="27" fillId="0" borderId="0" xfId="1" applyFont="1" applyFill="1" applyAlignment="1">
      <alignment horizontal="center" vertical="center"/>
    </xf>
    <xf numFmtId="165" fontId="27" fillId="0" borderId="0" xfId="1" applyFont="1" applyFill="1" applyBorder="1" applyAlignment="1">
      <alignment vertical="center"/>
    </xf>
    <xf numFmtId="165" fontId="16" fillId="0" borderId="0" xfId="1" applyFont="1" applyFill="1" applyAlignment="1">
      <alignment vertical="center"/>
    </xf>
    <xf numFmtId="164" fontId="15" fillId="0" borderId="0" xfId="1" applyNumberFormat="1" applyFont="1" applyFill="1" applyBorder="1" applyAlignment="1">
      <alignment horizontal="right" vertical="center"/>
    </xf>
    <xf numFmtId="169" fontId="16" fillId="0" borderId="0" xfId="6" applyNumberFormat="1" applyFont="1" applyFill="1" applyAlignment="1">
      <alignment horizontal="center" vertical="center"/>
    </xf>
    <xf numFmtId="169" fontId="15" fillId="0" borderId="7" xfId="6" applyNumberFormat="1" applyFont="1" applyFill="1" applyBorder="1" applyAlignment="1">
      <alignment horizontal="center" vertical="center"/>
    </xf>
    <xf numFmtId="169" fontId="15" fillId="0" borderId="1" xfId="6" applyNumberFormat="1" applyFont="1" applyFill="1" applyBorder="1" applyAlignment="1">
      <alignment horizontal="center" vertical="center"/>
    </xf>
    <xf numFmtId="169" fontId="15" fillId="0" borderId="2" xfId="6" applyNumberFormat="1" applyFont="1" applyFill="1" applyBorder="1" applyAlignment="1">
      <alignment horizontal="center" vertical="center"/>
    </xf>
    <xf numFmtId="0" fontId="15" fillId="0" borderId="0" xfId="36" applyFont="1" applyAlignment="1">
      <alignment horizontal="center" vertical="center"/>
    </xf>
    <xf numFmtId="0" fontId="13" fillId="0" borderId="0" xfId="17" applyFont="1" applyAlignment="1">
      <alignment vertical="center"/>
    </xf>
    <xf numFmtId="165" fontId="17" fillId="0" borderId="0" xfId="1" applyFont="1" applyFill="1" applyAlignment="1">
      <alignment horizontal="center" vertical="center"/>
    </xf>
    <xf numFmtId="177" fontId="17" fillId="0" borderId="0" xfId="38" applyNumberFormat="1" applyFont="1" applyFill="1" applyAlignment="1">
      <alignment horizontal="center" vertical="center"/>
    </xf>
    <xf numFmtId="164" fontId="23" fillId="0" borderId="0" xfId="23" applyNumberFormat="1" applyFont="1"/>
    <xf numFmtId="166" fontId="16" fillId="0" borderId="0" xfId="1" applyNumberFormat="1" applyFont="1" applyAlignment="1">
      <alignment horizontal="center" vertical="center"/>
    </xf>
    <xf numFmtId="169" fontId="16" fillId="0" borderId="1" xfId="6" applyNumberFormat="1" applyFont="1" applyFill="1" applyBorder="1" applyAlignment="1">
      <alignment horizontal="center" vertical="center"/>
    </xf>
    <xf numFmtId="166" fontId="16" fillId="0" borderId="0" xfId="1" applyNumberFormat="1" applyFont="1" applyAlignment="1">
      <alignment vertical="center"/>
    </xf>
    <xf numFmtId="166" fontId="16" fillId="0" borderId="0" xfId="1" applyNumberFormat="1" applyFont="1" applyAlignment="1">
      <alignment horizontal="right" vertical="center"/>
    </xf>
    <xf numFmtId="166" fontId="16" fillId="0" borderId="0" xfId="1" applyNumberFormat="1" applyFont="1"/>
    <xf numFmtId="166" fontId="16" fillId="0" borderId="0" xfId="23" applyNumberFormat="1" applyFont="1"/>
    <xf numFmtId="166" fontId="15" fillId="0" borderId="1" xfId="1" applyNumberFormat="1" applyFont="1" applyFill="1" applyBorder="1" applyAlignment="1">
      <alignment horizontal="center" vertical="center"/>
    </xf>
    <xf numFmtId="166" fontId="15" fillId="0" borderId="2" xfId="1" applyNumberFormat="1" applyFont="1" applyFill="1" applyBorder="1" applyAlignment="1">
      <alignment horizontal="center" vertical="center"/>
    </xf>
    <xf numFmtId="166" fontId="29" fillId="0" borderId="0" xfId="1" applyNumberFormat="1" applyFont="1" applyFill="1" applyBorder="1" applyAlignment="1">
      <alignment horizontal="right" vertical="center"/>
    </xf>
    <xf numFmtId="165" fontId="27" fillId="0" borderId="8" xfId="1" applyFont="1" applyFill="1" applyBorder="1" applyAlignment="1">
      <alignment vertical="center"/>
    </xf>
    <xf numFmtId="0" fontId="17" fillId="0" borderId="0" xfId="0" applyFont="1" applyAlignment="1">
      <alignment horizontal="center" vertical="center"/>
    </xf>
    <xf numFmtId="168" fontId="16" fillId="0" borderId="0" xfId="1" applyNumberFormat="1" applyFont="1" applyFill="1" applyBorder="1" applyAlignment="1">
      <alignment horizontal="right" vertical="center"/>
    </xf>
    <xf numFmtId="164" fontId="16" fillId="0" borderId="0" xfId="1" applyNumberFormat="1" applyFont="1" applyFill="1" applyBorder="1" applyAlignment="1">
      <alignment horizontal="center" vertical="center"/>
    </xf>
    <xf numFmtId="164" fontId="16" fillId="0" borderId="0" xfId="1" applyNumberFormat="1" applyFont="1" applyFill="1" applyBorder="1" applyAlignment="1">
      <alignment vertical="center"/>
    </xf>
    <xf numFmtId="169" fontId="15" fillId="0" borderId="0" xfId="1" applyNumberFormat="1" applyFont="1" applyFill="1" applyBorder="1" applyAlignment="1">
      <alignment horizontal="center" vertical="center"/>
    </xf>
    <xf numFmtId="169" fontId="2" fillId="0" borderId="0" xfId="1" applyNumberFormat="1" applyFont="1" applyFill="1" applyBorder="1" applyAlignment="1">
      <alignment horizontal="center" vertical="center"/>
    </xf>
    <xf numFmtId="168" fontId="16" fillId="0" borderId="6" xfId="1" applyNumberFormat="1" applyFont="1" applyFill="1" applyBorder="1" applyAlignment="1">
      <alignment horizontal="center" vertical="center"/>
    </xf>
    <xf numFmtId="166" fontId="27" fillId="0" borderId="0" xfId="1" applyNumberFormat="1" applyFont="1" applyFill="1" applyBorder="1" applyAlignment="1">
      <alignment horizontal="right" vertical="center"/>
    </xf>
    <xf numFmtId="178" fontId="27" fillId="0" borderId="0" xfId="40" applyNumberFormat="1" applyFont="1" applyFill="1" applyAlignment="1">
      <alignment vertical="center"/>
    </xf>
    <xf numFmtId="166" fontId="29" fillId="0" borderId="7" xfId="1" applyNumberFormat="1" applyFont="1" applyFill="1" applyBorder="1" applyAlignment="1">
      <alignment horizontal="center" vertical="center"/>
    </xf>
    <xf numFmtId="169" fontId="23" fillId="0" borderId="0" xfId="23" applyNumberFormat="1" applyFont="1"/>
    <xf numFmtId="166" fontId="29" fillId="0" borderId="0" xfId="1" applyNumberFormat="1" applyFont="1" applyFill="1" applyBorder="1" applyAlignment="1">
      <alignment horizontal="center" vertical="center"/>
    </xf>
    <xf numFmtId="166" fontId="27" fillId="0" borderId="6" xfId="1" applyNumberFormat="1" applyFont="1" applyFill="1" applyBorder="1" applyAlignment="1">
      <alignment horizontal="right" vertical="center"/>
    </xf>
    <xf numFmtId="166" fontId="29" fillId="0" borderId="6" xfId="1" applyNumberFormat="1" applyFont="1" applyFill="1" applyBorder="1" applyAlignment="1">
      <alignment horizontal="center" vertical="center"/>
    </xf>
    <xf numFmtId="165" fontId="27" fillId="0" borderId="0" xfId="1" applyFont="1" applyFill="1" applyBorder="1" applyAlignment="1">
      <alignment horizontal="center" vertical="center"/>
    </xf>
    <xf numFmtId="166" fontId="29" fillId="0" borderId="2" xfId="1" applyNumberFormat="1" applyFont="1" applyFill="1" applyBorder="1" applyAlignment="1">
      <alignment horizontal="center" vertical="center"/>
    </xf>
    <xf numFmtId="166" fontId="27" fillId="0" borderId="0" xfId="1" applyNumberFormat="1" applyFont="1" applyFill="1" applyBorder="1" applyAlignment="1">
      <alignment vertical="center"/>
    </xf>
    <xf numFmtId="166" fontId="27" fillId="0" borderId="6" xfId="1" applyNumberFormat="1" applyFont="1" applyFill="1" applyBorder="1" applyAlignment="1">
      <alignment vertical="center"/>
    </xf>
    <xf numFmtId="0" fontId="16" fillId="0" borderId="0" xfId="22" applyFont="1" applyAlignment="1">
      <alignment vertical="center"/>
    </xf>
    <xf numFmtId="0" fontId="16" fillId="0" borderId="0" xfId="28" applyFont="1" applyAlignment="1">
      <alignment vertical="center"/>
    </xf>
    <xf numFmtId="164" fontId="16" fillId="0" borderId="6" xfId="1" applyNumberFormat="1" applyFont="1" applyFill="1" applyBorder="1" applyAlignment="1">
      <alignment vertical="center"/>
    </xf>
    <xf numFmtId="166" fontId="16" fillId="0" borderId="0" xfId="1" applyNumberFormat="1" applyFont="1" applyFill="1" applyBorder="1" applyAlignment="1">
      <alignment horizontal="center" vertical="center"/>
    </xf>
    <xf numFmtId="166" fontId="29" fillId="0" borderId="1" xfId="1" applyNumberFormat="1" applyFont="1" applyFill="1" applyBorder="1" applyAlignment="1">
      <alignment horizontal="center" vertical="center"/>
    </xf>
    <xf numFmtId="168" fontId="16" fillId="0" borderId="6" xfId="1" applyNumberFormat="1" applyFont="1" applyBorder="1" applyAlignment="1">
      <alignment horizontal="center" vertical="center"/>
    </xf>
    <xf numFmtId="169" fontId="15" fillId="0" borderId="6" xfId="1" applyNumberFormat="1" applyFont="1" applyFill="1" applyBorder="1" applyAlignment="1">
      <alignment horizontal="center" vertical="center"/>
    </xf>
    <xf numFmtId="168" fontId="1" fillId="0" borderId="6" xfId="1" applyNumberFormat="1" applyFont="1" applyFill="1" applyBorder="1" applyAlignment="1">
      <alignment horizontal="center" vertical="center"/>
    </xf>
    <xf numFmtId="166" fontId="1" fillId="0" borderId="6" xfId="1" applyNumberFormat="1" applyFont="1" applyFill="1" applyBorder="1" applyAlignment="1">
      <alignment vertical="center"/>
    </xf>
    <xf numFmtId="166" fontId="1" fillId="0" borderId="0" xfId="1" applyNumberFormat="1" applyFont="1" applyFill="1" applyBorder="1" applyAlignment="1">
      <alignment vertical="center"/>
    </xf>
    <xf numFmtId="169" fontId="2" fillId="0" borderId="6" xfId="1" applyNumberFormat="1" applyFont="1" applyFill="1" applyBorder="1" applyAlignment="1">
      <alignment horizontal="center" vertical="center"/>
    </xf>
    <xf numFmtId="0" fontId="15" fillId="0" borderId="0" xfId="22" applyFont="1" applyAlignment="1">
      <alignment horizontal="left"/>
    </xf>
    <xf numFmtId="0" fontId="16" fillId="0" borderId="0" xfId="22" applyFont="1" applyAlignment="1">
      <alignment horizontal="left"/>
    </xf>
    <xf numFmtId="0" fontId="15" fillId="0" borderId="0" xfId="22" applyFont="1"/>
    <xf numFmtId="0" fontId="16" fillId="0" borderId="0" xfId="22" applyFont="1" applyAlignment="1">
      <alignment horizontal="center"/>
    </xf>
    <xf numFmtId="0" fontId="16" fillId="0" borderId="0" xfId="36" applyFont="1" applyAlignment="1">
      <alignment horizontal="right" vertical="center"/>
    </xf>
    <xf numFmtId="166" fontId="1" fillId="0" borderId="0" xfId="36" applyNumberFormat="1" applyFont="1" applyAlignment="1">
      <alignment vertical="center"/>
    </xf>
    <xf numFmtId="164" fontId="16" fillId="0" borderId="0" xfId="0" applyNumberFormat="1" applyFont="1" applyAlignment="1">
      <alignment horizontal="right" vertical="center"/>
    </xf>
    <xf numFmtId="169" fontId="17" fillId="0" borderId="0" xfId="36" applyNumberFormat="1" applyFont="1" applyAlignment="1">
      <alignment horizontal="center" vertical="center"/>
    </xf>
    <xf numFmtId="169" fontId="2" fillId="0" borderId="2" xfId="1" applyNumberFormat="1" applyFont="1" applyFill="1" applyBorder="1" applyAlignment="1">
      <alignment horizontal="center" vertical="center"/>
    </xf>
    <xf numFmtId="165" fontId="27" fillId="0" borderId="6" xfId="1" applyFont="1" applyFill="1" applyBorder="1" applyAlignment="1">
      <alignment vertical="center"/>
    </xf>
    <xf numFmtId="166" fontId="29" fillId="0" borderId="0" xfId="1" applyNumberFormat="1" applyFont="1" applyFill="1" applyBorder="1" applyAlignment="1">
      <alignment vertical="center"/>
    </xf>
    <xf numFmtId="169" fontId="1" fillId="0" borderId="6" xfId="1" applyNumberFormat="1" applyFont="1" applyFill="1" applyBorder="1" applyAlignment="1">
      <alignment horizontal="center" vertical="center"/>
    </xf>
    <xf numFmtId="169" fontId="16" fillId="0" borderId="0" xfId="6" applyNumberFormat="1" applyFont="1" applyFill="1" applyBorder="1" applyAlignment="1">
      <alignment horizontal="center" vertical="center"/>
    </xf>
    <xf numFmtId="166" fontId="29" fillId="0" borderId="1" xfId="1" applyNumberFormat="1" applyFont="1" applyFill="1" applyBorder="1" applyAlignment="1">
      <alignment vertical="center"/>
    </xf>
    <xf numFmtId="0" fontId="16" fillId="0" borderId="0" xfId="36" applyFont="1" applyAlignment="1">
      <alignment horizontal="center" vertical="center"/>
    </xf>
    <xf numFmtId="166" fontId="15" fillId="0" borderId="1" xfId="1" applyNumberFormat="1" applyFont="1" applyFill="1" applyBorder="1" applyAlignment="1">
      <alignment vertical="center"/>
    </xf>
    <xf numFmtId="164" fontId="16" fillId="0" borderId="0" xfId="1" applyNumberFormat="1" applyFont="1" applyFill="1" applyBorder="1" applyAlignment="1">
      <alignment horizontal="right" vertical="center"/>
    </xf>
    <xf numFmtId="169" fontId="15" fillId="0" borderId="7" xfId="1" applyNumberFormat="1" applyFont="1" applyFill="1" applyBorder="1" applyAlignment="1">
      <alignment horizontal="center" vertical="center"/>
    </xf>
    <xf numFmtId="168" fontId="16" fillId="0" borderId="0" xfId="1" applyNumberFormat="1" applyFont="1" applyFill="1" applyBorder="1" applyAlignment="1">
      <alignment horizontal="center" vertical="center"/>
    </xf>
    <xf numFmtId="0" fontId="16" fillId="0" borderId="0" xfId="36" applyFont="1" applyFill="1" applyAlignment="1">
      <alignment vertical="top"/>
    </xf>
    <xf numFmtId="0" fontId="17" fillId="0" borderId="0" xfId="36" applyFont="1" applyFill="1" applyAlignment="1">
      <alignment horizontal="center" vertical="center"/>
    </xf>
    <xf numFmtId="164" fontId="16" fillId="0" borderId="0" xfId="36" applyNumberFormat="1" applyFont="1" applyFill="1" applyAlignment="1">
      <alignment horizontal="right" vertical="center"/>
    </xf>
    <xf numFmtId="0" fontId="16" fillId="0" borderId="0" xfId="23" applyFont="1" applyFill="1"/>
    <xf numFmtId="0" fontId="23" fillId="0" borderId="0" xfId="23" applyFont="1" applyFill="1"/>
    <xf numFmtId="166" fontId="27" fillId="0" borderId="6" xfId="1" applyNumberFormat="1" applyFont="1" applyFill="1" applyBorder="1" applyAlignment="1">
      <alignment horizontal="center" vertical="center"/>
    </xf>
    <xf numFmtId="164" fontId="27" fillId="0" borderId="0" xfId="1" applyNumberFormat="1" applyFont="1" applyFill="1" applyBorder="1" applyAlignment="1">
      <alignment horizontal="center" vertical="center"/>
    </xf>
    <xf numFmtId="166" fontId="27" fillId="0" borderId="6" xfId="1" applyNumberFormat="1" applyFont="1" applyFill="1" applyBorder="1" applyAlignment="1"/>
    <xf numFmtId="165" fontId="27" fillId="0" borderId="6" xfId="1" applyFont="1" applyFill="1" applyBorder="1" applyAlignment="1">
      <alignment horizontal="center" vertical="center"/>
    </xf>
    <xf numFmtId="164" fontId="12" fillId="0" borderId="0" xfId="1" applyNumberFormat="1" applyFont="1" applyFill="1" applyBorder="1" applyAlignment="1">
      <alignment horizontal="center" vertical="center"/>
    </xf>
    <xf numFmtId="169" fontId="2" fillId="0" borderId="0" xfId="1" applyNumberFormat="1" applyFont="1" applyFill="1" applyBorder="1" applyAlignment="1">
      <alignment horizontal="right" vertical="center"/>
    </xf>
    <xf numFmtId="169" fontId="2" fillId="0" borderId="0" xfId="1" applyNumberFormat="1" applyFont="1" applyFill="1" applyBorder="1" applyAlignment="1">
      <alignment vertical="center"/>
    </xf>
    <xf numFmtId="0" fontId="16" fillId="0" borderId="0" xfId="17" applyFont="1" applyFill="1" applyAlignment="1">
      <alignment vertical="center"/>
    </xf>
    <xf numFmtId="0" fontId="13" fillId="0" borderId="0" xfId="22" applyFont="1" applyFill="1" applyAlignment="1">
      <alignment vertical="center"/>
    </xf>
    <xf numFmtId="0" fontId="13" fillId="0" borderId="0" xfId="22" applyFont="1" applyFill="1" applyAlignment="1">
      <alignment horizontal="left" vertical="center"/>
    </xf>
    <xf numFmtId="0" fontId="14" fillId="0" borderId="0" xfId="22" applyFont="1" applyFill="1" applyAlignment="1">
      <alignment vertical="center"/>
    </xf>
    <xf numFmtId="0" fontId="10" fillId="0" borderId="0" xfId="22" applyFont="1" applyFill="1" applyAlignment="1">
      <alignment vertical="center"/>
    </xf>
    <xf numFmtId="0" fontId="1" fillId="0" borderId="0" xfId="22" applyFont="1" applyFill="1" applyAlignment="1">
      <alignment vertical="center"/>
    </xf>
    <xf numFmtId="0" fontId="2" fillId="0" borderId="0" xfId="22" applyFont="1" applyFill="1" applyAlignment="1">
      <alignment vertical="center"/>
    </xf>
    <xf numFmtId="0" fontId="19" fillId="0" borderId="0" xfId="22" applyFont="1" applyFill="1" applyAlignment="1">
      <alignment vertical="center"/>
    </xf>
    <xf numFmtId="0" fontId="2" fillId="0" borderId="0" xfId="22" applyFont="1" applyFill="1" applyAlignment="1">
      <alignment horizontal="center" vertical="center"/>
    </xf>
    <xf numFmtId="0" fontId="1" fillId="0" borderId="0" xfId="0" applyFont="1" applyFill="1" applyAlignment="1">
      <alignment horizontal="center"/>
    </xf>
    <xf numFmtId="0" fontId="1" fillId="0" borderId="0" xfId="0" applyFont="1" applyFill="1"/>
    <xf numFmtId="0" fontId="12" fillId="0" borderId="0" xfId="22" applyFont="1" applyFill="1" applyAlignment="1">
      <alignment vertical="center"/>
    </xf>
    <xf numFmtId="38" fontId="1" fillId="0" borderId="0" xfId="22" applyNumberFormat="1" applyFont="1" applyFill="1" applyAlignment="1">
      <alignment horizontal="center" vertical="center"/>
    </xf>
    <xf numFmtId="0" fontId="1" fillId="0" borderId="0" xfId="22" applyFont="1" applyFill="1" applyAlignment="1">
      <alignment horizontal="center" vertical="center"/>
    </xf>
    <xf numFmtId="2" fontId="1" fillId="0" borderId="0" xfId="0" applyNumberFormat="1" applyFont="1" applyFill="1" applyAlignment="1">
      <alignment horizontal="center" wrapText="1"/>
    </xf>
    <xf numFmtId="0" fontId="1" fillId="0" borderId="0" xfId="39" applyFont="1" applyFill="1" applyAlignment="1">
      <alignment horizontal="center"/>
    </xf>
    <xf numFmtId="0" fontId="12" fillId="0" borderId="0" xfId="0" applyFont="1" applyFill="1" applyAlignment="1">
      <alignment horizontal="center" vertical="center"/>
    </xf>
    <xf numFmtId="0" fontId="1" fillId="0" borderId="0" xfId="0" applyFont="1" applyFill="1" applyAlignment="1">
      <alignment horizontal="center" vertical="center"/>
    </xf>
    <xf numFmtId="164" fontId="2" fillId="0" borderId="0" xfId="22" applyNumberFormat="1" applyFont="1" applyFill="1" applyAlignment="1">
      <alignment vertical="center"/>
    </xf>
    <xf numFmtId="168" fontId="2" fillId="0" borderId="0" xfId="1" applyNumberFormat="1" applyFont="1" applyFill="1" applyBorder="1" applyAlignment="1">
      <alignment horizontal="center" vertical="center"/>
    </xf>
    <xf numFmtId="0" fontId="2" fillId="0" borderId="0" xfId="0" applyFont="1" applyFill="1" applyAlignment="1">
      <alignment horizontal="left"/>
    </xf>
    <xf numFmtId="0" fontId="1" fillId="0" borderId="0" xfId="0" applyFont="1" applyFill="1" applyAlignment="1">
      <alignment horizontal="left"/>
    </xf>
    <xf numFmtId="0" fontId="12" fillId="0" borderId="0" xfId="22" applyFont="1" applyFill="1" applyAlignment="1">
      <alignment horizontal="center" vertical="center"/>
    </xf>
    <xf numFmtId="0" fontId="2" fillId="0" borderId="0" xfId="0" applyFont="1" applyFill="1"/>
    <xf numFmtId="164" fontId="2" fillId="0" borderId="2" xfId="1" applyNumberFormat="1" applyFont="1" applyFill="1" applyBorder="1" applyAlignment="1">
      <alignment horizontal="center" vertical="center"/>
    </xf>
    <xf numFmtId="38" fontId="1" fillId="0" borderId="0" xfId="22" applyNumberFormat="1" applyFont="1" applyFill="1" applyAlignment="1">
      <alignment vertical="center"/>
    </xf>
    <xf numFmtId="0" fontId="19" fillId="0" borderId="0" xfId="0" applyFont="1" applyFill="1" applyAlignment="1">
      <alignment horizontal="left"/>
    </xf>
    <xf numFmtId="164" fontId="1" fillId="0" borderId="0" xfId="1" applyNumberFormat="1" applyFont="1" applyFill="1" applyBorder="1" applyAlignment="1">
      <alignment horizontal="right" vertical="center"/>
    </xf>
    <xf numFmtId="0" fontId="19" fillId="0" borderId="0" xfId="22" applyFont="1" applyFill="1" applyAlignment="1">
      <alignment horizontal="center" vertical="center"/>
    </xf>
    <xf numFmtId="168" fontId="2" fillId="0" borderId="6" xfId="1" applyNumberFormat="1" applyFont="1" applyFill="1" applyBorder="1" applyAlignment="1">
      <alignment horizontal="center" vertical="center"/>
    </xf>
    <xf numFmtId="168" fontId="2" fillId="0" borderId="7" xfId="1" applyNumberFormat="1" applyFont="1" applyFill="1" applyBorder="1" applyAlignment="1">
      <alignment horizontal="center" vertical="center"/>
    </xf>
    <xf numFmtId="166" fontId="2" fillId="0" borderId="0" xfId="1" applyNumberFormat="1" applyFont="1" applyFill="1" applyBorder="1" applyAlignment="1">
      <alignment vertical="center"/>
    </xf>
    <xf numFmtId="0" fontId="1" fillId="0" borderId="0" xfId="0" applyFont="1" applyFill="1" applyAlignment="1">
      <alignment horizontal="left" vertical="center"/>
    </xf>
    <xf numFmtId="164" fontId="1" fillId="0" borderId="0" xfId="22" applyNumberFormat="1" applyFont="1" applyFill="1" applyAlignment="1">
      <alignment vertical="center"/>
    </xf>
    <xf numFmtId="0" fontId="28" fillId="0" borderId="0" xfId="0" applyFont="1" applyFill="1" applyAlignment="1">
      <alignment vertical="center"/>
    </xf>
    <xf numFmtId="0" fontId="34" fillId="0" borderId="0" xfId="0" applyFont="1" applyFill="1" applyAlignment="1">
      <alignment vertical="center"/>
    </xf>
    <xf numFmtId="0" fontId="29" fillId="0" borderId="0" xfId="0" applyFont="1" applyFill="1" applyAlignment="1">
      <alignment vertical="center"/>
    </xf>
    <xf numFmtId="0" fontId="27" fillId="0" borderId="0" xfId="0" applyFont="1" applyFill="1" applyAlignment="1">
      <alignment vertical="center"/>
    </xf>
    <xf numFmtId="0" fontId="31" fillId="0" borderId="0" xfId="0" applyFont="1" applyFill="1" applyAlignment="1">
      <alignment horizontal="center" vertical="center"/>
    </xf>
    <xf numFmtId="0" fontId="27" fillId="0" borderId="0" xfId="0" applyFont="1" applyFill="1" applyAlignment="1">
      <alignment horizontal="center" vertical="center"/>
    </xf>
    <xf numFmtId="0" fontId="17" fillId="0" borderId="0" xfId="17" applyFont="1" applyFill="1" applyAlignment="1">
      <alignment horizontal="center" vertical="center"/>
    </xf>
    <xf numFmtId="0" fontId="31" fillId="0" borderId="0" xfId="0" applyFont="1" applyFill="1" applyAlignment="1">
      <alignment vertical="center"/>
    </xf>
    <xf numFmtId="0" fontId="32" fillId="0" borderId="0" xfId="0" applyFont="1" applyFill="1" applyAlignment="1">
      <alignment vertical="center"/>
    </xf>
    <xf numFmtId="37" fontId="27" fillId="0" borderId="0" xfId="0" applyNumberFormat="1" applyFont="1" applyFill="1" applyAlignment="1">
      <alignment vertical="center"/>
    </xf>
    <xf numFmtId="0" fontId="27" fillId="0" borderId="0" xfId="17" applyFont="1" applyFill="1" applyAlignment="1">
      <alignment vertical="top"/>
    </xf>
    <xf numFmtId="0" fontId="31" fillId="0" borderId="0" xfId="17" applyFont="1" applyFill="1" applyAlignment="1">
      <alignment horizontal="center" vertical="center"/>
    </xf>
    <xf numFmtId="164" fontId="27" fillId="0" borderId="0" xfId="0" applyNumberFormat="1" applyFont="1" applyFill="1" applyAlignment="1">
      <alignment vertical="center"/>
    </xf>
    <xf numFmtId="0" fontId="27" fillId="0" borderId="0" xfId="0" applyFont="1" applyFill="1" applyAlignment="1">
      <alignment vertical="top"/>
    </xf>
    <xf numFmtId="0" fontId="29" fillId="0" borderId="0" xfId="0" applyFont="1" applyFill="1" applyAlignment="1">
      <alignment vertical="top"/>
    </xf>
    <xf numFmtId="0" fontId="29" fillId="0" borderId="0" xfId="0" applyFont="1" applyFill="1" applyAlignment="1">
      <alignment horizontal="left" vertical="center" indent="4"/>
    </xf>
    <xf numFmtId="0" fontId="31" fillId="0" borderId="0" xfId="0" applyFont="1" applyFill="1" applyAlignment="1">
      <alignment horizontal="left" vertical="center" indent="4"/>
    </xf>
    <xf numFmtId="0" fontId="15" fillId="0" borderId="0" xfId="17" applyFont="1" applyFill="1" applyAlignment="1">
      <alignment vertical="center"/>
    </xf>
    <xf numFmtId="0" fontId="29" fillId="0" borderId="0" xfId="17" applyFont="1" applyFill="1" applyAlignment="1">
      <alignment vertical="center"/>
    </xf>
    <xf numFmtId="0" fontId="27" fillId="0" borderId="0" xfId="17" applyFont="1" applyFill="1" applyAlignment="1">
      <alignment vertical="center"/>
    </xf>
    <xf numFmtId="0" fontId="27" fillId="0" borderId="0" xfId="17" applyFont="1" applyFill="1" applyAlignment="1">
      <alignment horizontal="center" vertical="center"/>
    </xf>
    <xf numFmtId="166" fontId="27" fillId="0" borderId="6" xfId="0" applyNumberFormat="1" applyFont="1" applyFill="1" applyBorder="1" applyAlignment="1">
      <alignment vertical="center"/>
    </xf>
    <xf numFmtId="0" fontId="32" fillId="0" borderId="0" xfId="0" applyFont="1" applyFill="1" applyAlignment="1">
      <alignment horizontal="center" vertical="center"/>
    </xf>
    <xf numFmtId="0" fontId="15" fillId="0" borderId="0" xfId="0" applyFont="1" applyFill="1" applyAlignment="1">
      <alignment horizontal="left"/>
    </xf>
    <xf numFmtId="166" fontId="27" fillId="0" borderId="0" xfId="0" applyNumberFormat="1" applyFont="1" applyFill="1" applyAlignment="1">
      <alignment vertical="center"/>
    </xf>
    <xf numFmtId="0" fontId="32" fillId="0" borderId="0" xfId="17" applyFont="1" applyFill="1" applyAlignment="1">
      <alignment horizontal="left" vertical="center"/>
    </xf>
    <xf numFmtId="0" fontId="27" fillId="0" borderId="0" xfId="17" applyFont="1" applyFill="1"/>
    <xf numFmtId="0" fontId="27" fillId="0" borderId="0" xfId="17" applyFont="1" applyFill="1" applyAlignment="1">
      <alignment horizontal="left" vertical="top"/>
    </xf>
    <xf numFmtId="0" fontId="18" fillId="0" borderId="0" xfId="0" applyFont="1" applyFill="1" applyAlignment="1">
      <alignment horizontal="left"/>
    </xf>
    <xf numFmtId="0" fontId="29" fillId="0" borderId="0" xfId="17" applyFont="1" applyFill="1"/>
    <xf numFmtId="0" fontId="29" fillId="0" borderId="0" xfId="0" applyFont="1" applyFill="1" applyAlignment="1">
      <alignment vertical="center" wrapText="1"/>
    </xf>
    <xf numFmtId="0" fontId="31" fillId="0" borderId="0" xfId="22" applyFont="1" applyFill="1" applyAlignment="1">
      <alignment horizontal="left" vertical="center" indent="4"/>
    </xf>
    <xf numFmtId="0" fontId="27" fillId="0" borderId="0" xfId="22" applyFont="1" applyFill="1" applyAlignment="1">
      <alignment vertical="center"/>
    </xf>
    <xf numFmtId="0" fontId="29" fillId="0" borderId="0" xfId="0" applyFont="1" applyFill="1" applyAlignment="1">
      <alignment wrapText="1"/>
    </xf>
    <xf numFmtId="0" fontId="27" fillId="0" borderId="0" xfId="17" applyFont="1" applyFill="1" applyAlignment="1">
      <alignment horizontal="left" vertical="center" indent="4"/>
    </xf>
    <xf numFmtId="169" fontId="27" fillId="0" borderId="0" xfId="1" applyNumberFormat="1" applyFont="1" applyFill="1" applyBorder="1" applyAlignment="1">
      <alignment horizontal="center" vertical="center"/>
    </xf>
    <xf numFmtId="166" fontId="27" fillId="0" borderId="0" xfId="1" applyNumberFormat="1" applyFont="1" applyFill="1" applyBorder="1" applyAlignment="1">
      <alignment horizontal="center" vertical="center"/>
    </xf>
    <xf numFmtId="0" fontId="29" fillId="0" borderId="0" xfId="22" applyFont="1" applyFill="1" applyAlignment="1">
      <alignment vertical="center"/>
    </xf>
    <xf numFmtId="0" fontId="33" fillId="0" borderId="0" xfId="0" applyFont="1" applyFill="1" applyAlignment="1">
      <alignment vertical="center"/>
    </xf>
    <xf numFmtId="0" fontId="26" fillId="0" borderId="0" xfId="0" applyFont="1" applyFill="1" applyAlignment="1">
      <alignment vertical="center"/>
    </xf>
    <xf numFmtId="0" fontId="32" fillId="0" borderId="0" xfId="17" applyFont="1" applyFill="1" applyAlignment="1">
      <alignment vertical="center"/>
    </xf>
    <xf numFmtId="179" fontId="26" fillId="0" borderId="0" xfId="0" applyNumberFormat="1" applyFont="1" applyFill="1" applyAlignment="1">
      <alignment vertical="center"/>
    </xf>
    <xf numFmtId="0" fontId="29" fillId="0" borderId="0" xfId="17" applyFont="1" applyFill="1" applyAlignment="1">
      <alignment wrapText="1"/>
    </xf>
    <xf numFmtId="0" fontId="13" fillId="0" borderId="0" xfId="17" applyFont="1" applyFill="1" applyAlignment="1">
      <alignment vertical="center"/>
    </xf>
    <xf numFmtId="0" fontId="14" fillId="0" borderId="0" xfId="17" applyFont="1" applyFill="1" applyAlignment="1">
      <alignment vertical="center"/>
    </xf>
    <xf numFmtId="0" fontId="17" fillId="0" borderId="0" xfId="17" applyFont="1" applyFill="1" applyAlignment="1">
      <alignment vertical="center"/>
    </xf>
    <xf numFmtId="0" fontId="16" fillId="0" borderId="0" xfId="17" applyFont="1" applyFill="1" applyAlignment="1">
      <alignment horizontal="center" vertical="center"/>
    </xf>
    <xf numFmtId="0" fontId="15" fillId="0" borderId="0" xfId="17" applyFont="1" applyFill="1" applyAlignment="1">
      <alignment horizontal="left" vertical="center"/>
    </xf>
    <xf numFmtId="0" fontId="18" fillId="0" borderId="0" xfId="17" applyFont="1" applyFill="1" applyAlignment="1">
      <alignment horizontal="center" vertical="center"/>
    </xf>
    <xf numFmtId="0" fontId="18" fillId="0" borderId="0" xfId="17" applyFont="1" applyFill="1" applyAlignment="1">
      <alignment vertical="center"/>
    </xf>
    <xf numFmtId="37" fontId="16" fillId="0" borderId="0" xfId="17" applyNumberFormat="1" applyFont="1" applyFill="1" applyAlignment="1">
      <alignment vertical="center"/>
    </xf>
    <xf numFmtId="0" fontId="16" fillId="0" borderId="0" xfId="17" applyFont="1" applyFill="1" applyAlignment="1">
      <alignment vertical="top"/>
    </xf>
    <xf numFmtId="0" fontId="17" fillId="0" borderId="0" xfId="18" applyFont="1" applyFill="1" applyAlignment="1">
      <alignment horizontal="center" vertical="center"/>
    </xf>
    <xf numFmtId="0" fontId="16" fillId="0" borderId="0" xfId="17" applyFont="1" applyFill="1" applyAlignment="1">
      <alignment horizontal="left" vertical="top"/>
    </xf>
    <xf numFmtId="0" fontId="17" fillId="0" borderId="0" xfId="17" applyFont="1" applyFill="1" applyAlignment="1">
      <alignment horizontal="center" vertical="top"/>
    </xf>
    <xf numFmtId="0" fontId="16" fillId="0" borderId="0" xfId="17" applyFont="1" applyFill="1" applyAlignment="1">
      <alignment horizontal="center" vertical="top"/>
    </xf>
    <xf numFmtId="0" fontId="15" fillId="0" borderId="0" xfId="17" applyFont="1" applyFill="1" applyAlignment="1">
      <alignment vertical="top"/>
    </xf>
    <xf numFmtId="0" fontId="15" fillId="0" borderId="0" xfId="17" applyFont="1" applyFill="1" applyAlignment="1">
      <alignment horizontal="center" vertical="center"/>
    </xf>
    <xf numFmtId="0" fontId="16" fillId="0" borderId="0" xfId="17" applyFont="1" applyFill="1" applyAlignment="1">
      <alignment horizontal="left" vertical="center" indent="4"/>
    </xf>
    <xf numFmtId="166" fontId="16" fillId="0" borderId="0" xfId="17" applyNumberFormat="1" applyFont="1" applyFill="1" applyAlignment="1">
      <alignment vertical="center"/>
    </xf>
    <xf numFmtId="37" fontId="16" fillId="0" borderId="0" xfId="17" applyNumberFormat="1" applyFont="1" applyFill="1" applyAlignment="1">
      <alignment horizontal="right" vertical="center"/>
    </xf>
    <xf numFmtId="0" fontId="17" fillId="0" borderId="0" xfId="22" applyFont="1" applyFill="1" applyAlignment="1">
      <alignment horizontal="center" vertical="center"/>
    </xf>
    <xf numFmtId="0" fontId="16" fillId="0" borderId="0" xfId="22" applyFont="1" applyFill="1" applyAlignment="1">
      <alignment vertical="top"/>
    </xf>
    <xf numFmtId="0" fontId="16" fillId="0" borderId="0" xfId="22" applyFont="1" applyFill="1" applyAlignment="1">
      <alignment horizontal="center" vertical="center"/>
    </xf>
    <xf numFmtId="165" fontId="16" fillId="0" borderId="0" xfId="1" applyFont="1" applyFill="1" applyAlignment="1">
      <alignment horizontal="right" vertical="center"/>
    </xf>
    <xf numFmtId="169" fontId="16" fillId="0" borderId="0" xfId="17" applyNumberFormat="1" applyFont="1" applyFill="1" applyBorder="1" applyAlignment="1">
      <alignment horizontal="right" vertical="center"/>
    </xf>
    <xf numFmtId="37" fontId="16" fillId="0" borderId="0" xfId="17" applyNumberFormat="1" applyFont="1" applyFill="1" applyBorder="1" applyAlignment="1">
      <alignment horizontal="right" vertical="center"/>
    </xf>
    <xf numFmtId="165" fontId="16" fillId="0" borderId="0" xfId="1" applyFont="1" applyFill="1" applyBorder="1" applyAlignment="1">
      <alignment horizontal="right" vertical="center"/>
    </xf>
    <xf numFmtId="0" fontId="16" fillId="0" borderId="0" xfId="17" applyFont="1" applyFill="1" applyAlignment="1">
      <alignment horizontal="left" vertical="center" indent="2"/>
    </xf>
    <xf numFmtId="0" fontId="16" fillId="0" borderId="0" xfId="17" applyFont="1" applyFill="1" applyAlignment="1">
      <alignment horizontal="left" vertical="center"/>
    </xf>
    <xf numFmtId="0" fontId="16" fillId="0" borderId="0" xfId="17" applyFont="1" applyFill="1" applyAlignment="1">
      <alignment horizontal="left" vertical="center" indent="1"/>
    </xf>
    <xf numFmtId="0" fontId="31" fillId="0" borderId="0" xfId="0" applyFont="1" applyFill="1" applyAlignment="1">
      <alignment horizontal="center" vertical="center"/>
    </xf>
    <xf numFmtId="0" fontId="17" fillId="0" borderId="0" xfId="17" applyFont="1" applyAlignment="1">
      <alignment horizontal="center" vertical="center"/>
    </xf>
    <xf numFmtId="165" fontId="27" fillId="0" borderId="0" xfId="1" applyFont="1" applyFill="1" applyAlignment="1">
      <alignment vertical="center"/>
    </xf>
    <xf numFmtId="166" fontId="32" fillId="0" borderId="0" xfId="0" applyNumberFormat="1" applyFont="1" applyFill="1" applyAlignment="1">
      <alignment horizontal="center" vertical="center"/>
    </xf>
    <xf numFmtId="0" fontId="31" fillId="0" borderId="0" xfId="0" applyFont="1" applyFill="1" applyAlignment="1">
      <alignment horizontal="center" vertical="center"/>
    </xf>
    <xf numFmtId="0" fontId="37" fillId="0" borderId="0" xfId="22" applyFont="1" applyFill="1" applyAlignment="1">
      <alignment vertical="center"/>
    </xf>
    <xf numFmtId="0" fontId="37" fillId="0" borderId="0" xfId="0" applyFont="1" applyFill="1" applyAlignment="1">
      <alignment vertical="center"/>
    </xf>
    <xf numFmtId="0" fontId="30" fillId="0" borderId="0" xfId="0" applyFont="1" applyFill="1" applyAlignment="1">
      <alignment horizontal="center" vertical="center"/>
    </xf>
    <xf numFmtId="0" fontId="30" fillId="0" borderId="0" xfId="0" applyFont="1" applyFill="1" applyAlignment="1">
      <alignment vertical="center"/>
    </xf>
    <xf numFmtId="37" fontId="30" fillId="0" borderId="0" xfId="0" applyNumberFormat="1" applyFont="1" applyFill="1" applyAlignment="1">
      <alignment vertical="center"/>
    </xf>
    <xf numFmtId="164" fontId="30" fillId="0" borderId="0" xfId="1" applyNumberFormat="1" applyFont="1" applyFill="1" applyAlignment="1">
      <alignment vertical="center"/>
    </xf>
    <xf numFmtId="164" fontId="38" fillId="0" borderId="0" xfId="1" applyNumberFormat="1" applyFont="1" applyFill="1" applyBorder="1" applyAlignment="1">
      <alignment vertical="center"/>
    </xf>
    <xf numFmtId="164" fontId="30" fillId="0" borderId="0" xfId="1" applyNumberFormat="1" applyFont="1" applyFill="1" applyBorder="1" applyAlignment="1">
      <alignment horizontal="right" vertical="center"/>
    </xf>
    <xf numFmtId="165" fontId="30" fillId="0" borderId="0" xfId="1" applyFont="1" applyFill="1" applyBorder="1" applyAlignment="1">
      <alignment vertical="center"/>
    </xf>
    <xf numFmtId="164" fontId="38" fillId="0" borderId="0" xfId="1" applyNumberFormat="1" applyFont="1" applyFill="1" applyBorder="1" applyAlignment="1">
      <alignment horizontal="right" vertical="center"/>
    </xf>
    <xf numFmtId="166" fontId="30" fillId="0" borderId="0" xfId="0" applyNumberFormat="1" applyFont="1" applyFill="1" applyAlignment="1">
      <alignment vertical="center"/>
    </xf>
    <xf numFmtId="164" fontId="38" fillId="0" borderId="0" xfId="1" applyNumberFormat="1" applyFont="1" applyFill="1" applyAlignment="1">
      <alignment vertical="center"/>
    </xf>
    <xf numFmtId="166" fontId="38" fillId="0" borderId="0" xfId="1" applyNumberFormat="1" applyFont="1" applyFill="1" applyBorder="1" applyAlignment="1">
      <alignment horizontal="right" vertical="center"/>
    </xf>
    <xf numFmtId="164" fontId="38" fillId="0" borderId="0" xfId="1" applyNumberFormat="1" applyFont="1" applyFill="1" applyBorder="1" applyAlignment="1">
      <alignment horizontal="center" vertical="center"/>
    </xf>
    <xf numFmtId="164" fontId="30" fillId="0" borderId="0" xfId="1" applyNumberFormat="1" applyFont="1" applyFill="1" applyBorder="1" applyAlignment="1">
      <alignment horizontal="center" vertical="center"/>
    </xf>
    <xf numFmtId="0" fontId="39" fillId="0" borderId="0" xfId="0" applyFont="1" applyFill="1" applyAlignment="1">
      <alignment vertical="center"/>
    </xf>
    <xf numFmtId="0" fontId="27" fillId="2" borderId="0" xfId="0" applyFont="1" applyFill="1" applyAlignment="1">
      <alignment vertical="center"/>
    </xf>
    <xf numFmtId="166" fontId="27" fillId="2" borderId="0" xfId="1" applyNumberFormat="1" applyFont="1" applyFill="1" applyAlignment="1">
      <alignment vertical="center"/>
    </xf>
    <xf numFmtId="9" fontId="16" fillId="0" borderId="0" xfId="38" applyFont="1" applyFill="1" applyAlignment="1">
      <alignment vertical="center"/>
    </xf>
    <xf numFmtId="0" fontId="31" fillId="0" borderId="0" xfId="0" applyFont="1" applyFill="1" applyAlignment="1">
      <alignment horizontal="center" vertical="center"/>
    </xf>
    <xf numFmtId="3" fontId="27" fillId="0" borderId="0" xfId="0" applyNumberFormat="1" applyFont="1" applyFill="1" applyAlignment="1">
      <alignment vertical="center"/>
    </xf>
    <xf numFmtId="166" fontId="29" fillId="0" borderId="7" xfId="1" applyNumberFormat="1" applyFont="1" applyBorder="1" applyAlignment="1">
      <alignment horizontal="center" vertical="center"/>
    </xf>
    <xf numFmtId="0" fontId="26" fillId="0" borderId="0" xfId="0" applyFont="1" applyAlignment="1">
      <alignment vertical="center"/>
    </xf>
    <xf numFmtId="0" fontId="33" fillId="0" borderId="0" xfId="0" applyFont="1" applyAlignment="1">
      <alignment vertical="center"/>
    </xf>
    <xf numFmtId="0" fontId="12" fillId="0" borderId="0" xfId="22" applyFont="1" applyAlignment="1">
      <alignment horizontal="center" vertical="center"/>
    </xf>
    <xf numFmtId="0" fontId="16" fillId="0" borderId="0" xfId="36" applyFont="1" applyFill="1" applyAlignment="1">
      <alignment vertical="center"/>
    </xf>
    <xf numFmtId="0" fontId="16" fillId="0" borderId="0" xfId="36" applyFont="1" applyFill="1" applyAlignment="1">
      <alignment horizontal="left" vertical="top"/>
    </xf>
    <xf numFmtId="164" fontId="16" fillId="0" borderId="6" xfId="36" applyNumberFormat="1" applyFont="1" applyFill="1" applyBorder="1" applyAlignment="1">
      <alignment horizontal="right" vertical="center"/>
    </xf>
    <xf numFmtId="169" fontId="16" fillId="0" borderId="6" xfId="6" applyNumberFormat="1" applyFont="1" applyFill="1" applyBorder="1" applyAlignment="1">
      <alignment horizontal="center" vertical="center"/>
    </xf>
    <xf numFmtId="164" fontId="23" fillId="0" borderId="0" xfId="23" applyNumberFormat="1" applyFont="1" applyFill="1"/>
    <xf numFmtId="0" fontId="16" fillId="0" borderId="0" xfId="28" applyFont="1" applyFill="1" applyAlignment="1">
      <alignment vertical="center"/>
    </xf>
    <xf numFmtId="0" fontId="18" fillId="0" borderId="0" xfId="36" applyFont="1" applyFill="1" applyAlignment="1">
      <alignment horizontal="center" vertical="center"/>
    </xf>
    <xf numFmtId="166" fontId="15" fillId="0" borderId="0" xfId="17" applyNumberFormat="1" applyFont="1" applyFill="1" applyAlignment="1">
      <alignment vertical="center"/>
    </xf>
    <xf numFmtId="165" fontId="26" fillId="0" borderId="0" xfId="1" applyFont="1" applyAlignment="1">
      <alignment vertical="center"/>
    </xf>
    <xf numFmtId="0" fontId="15" fillId="0" borderId="0" xfId="17" applyFont="1" applyFill="1" applyAlignment="1">
      <alignment horizontal="center" vertical="center"/>
    </xf>
    <xf numFmtId="165" fontId="26" fillId="0" borderId="0" xfId="0" applyNumberFormat="1" applyFont="1" applyFill="1" applyAlignment="1">
      <alignment vertical="center"/>
    </xf>
    <xf numFmtId="169" fontId="16" fillId="0" borderId="0" xfId="6" applyNumberFormat="1" applyFont="1" applyAlignment="1">
      <alignment horizontal="center" vertical="center"/>
    </xf>
    <xf numFmtId="0" fontId="16" fillId="0" borderId="0" xfId="17" applyFont="1" applyFill="1" applyAlignment="1">
      <alignment horizontal="left" vertical="center"/>
    </xf>
    <xf numFmtId="37" fontId="17" fillId="0" borderId="0" xfId="17" applyNumberFormat="1" applyFont="1" applyFill="1" applyAlignment="1">
      <alignment horizontal="center" vertical="center"/>
    </xf>
    <xf numFmtId="0" fontId="15" fillId="0" borderId="0" xfId="17" applyFont="1" applyFill="1" applyAlignment="1">
      <alignment horizontal="left" vertical="center"/>
    </xf>
    <xf numFmtId="0" fontId="15" fillId="0" borderId="0" xfId="17" applyFont="1" applyFill="1" applyAlignment="1">
      <alignment horizontal="center" vertical="center"/>
    </xf>
    <xf numFmtId="0" fontId="15" fillId="0" borderId="0" xfId="17" applyFont="1" applyFill="1" applyAlignment="1">
      <alignment horizontal="right" vertical="center"/>
    </xf>
    <xf numFmtId="0" fontId="29" fillId="0" borderId="0" xfId="0" applyFont="1" applyFill="1" applyAlignment="1">
      <alignment horizontal="center" vertical="center"/>
    </xf>
    <xf numFmtId="172" fontId="16" fillId="0" borderId="0" xfId="25" applyNumberFormat="1" applyFont="1" applyFill="1" applyAlignment="1">
      <alignment horizontal="center" vertical="center"/>
    </xf>
    <xf numFmtId="0" fontId="31" fillId="0" borderId="0" xfId="0" applyFont="1" applyFill="1" applyAlignment="1">
      <alignment horizontal="center" vertical="center"/>
    </xf>
    <xf numFmtId="0" fontId="29" fillId="0" borderId="0" xfId="0" applyFont="1" applyFill="1" applyAlignment="1">
      <alignment horizontal="left" vertical="center"/>
    </xf>
    <xf numFmtId="0" fontId="13" fillId="0" borderId="0" xfId="22" applyFont="1" applyFill="1" applyAlignment="1">
      <alignment horizontal="left" vertical="center"/>
    </xf>
    <xf numFmtId="0" fontId="34" fillId="0" borderId="0" xfId="0" applyFont="1" applyFill="1" applyAlignment="1">
      <alignment horizontal="left" vertical="center"/>
    </xf>
    <xf numFmtId="0" fontId="16" fillId="0" borderId="9" xfId="0" applyFont="1" applyFill="1" applyBorder="1" applyAlignment="1">
      <alignment horizontal="center" vertical="center"/>
    </xf>
    <xf numFmtId="0" fontId="1" fillId="0" borderId="6" xfId="22" applyFont="1" applyFill="1" applyBorder="1" applyAlignment="1">
      <alignment horizontal="center" vertical="center"/>
    </xf>
    <xf numFmtId="0" fontId="2" fillId="0" borderId="0" xfId="22" applyFont="1" applyFill="1" applyAlignment="1">
      <alignment horizontal="center" vertical="center"/>
    </xf>
    <xf numFmtId="164" fontId="12" fillId="0" borderId="0" xfId="1" applyNumberFormat="1" applyFont="1" applyFill="1" applyBorder="1" applyAlignment="1">
      <alignment horizontal="center" vertical="center"/>
    </xf>
    <xf numFmtId="164" fontId="17" fillId="0" borderId="0" xfId="1" applyNumberFormat="1" applyFont="1" applyFill="1" applyBorder="1" applyAlignment="1">
      <alignment horizontal="center" vertical="center"/>
    </xf>
    <xf numFmtId="0" fontId="16" fillId="0" borderId="9" xfId="0" applyFont="1" applyBorder="1" applyAlignment="1">
      <alignment horizontal="center" vertical="center"/>
    </xf>
    <xf numFmtId="0" fontId="13" fillId="0" borderId="0" xfId="22" applyFont="1" applyAlignment="1">
      <alignment horizontal="left" vertical="center"/>
    </xf>
    <xf numFmtId="0" fontId="16" fillId="0" borderId="6" xfId="22" applyFont="1" applyBorder="1" applyAlignment="1">
      <alignment horizontal="center" vertical="top" wrapText="1"/>
    </xf>
    <xf numFmtId="0" fontId="15" fillId="0" borderId="0" xfId="0" applyFont="1" applyAlignment="1">
      <alignment horizontal="center" vertical="center"/>
    </xf>
    <xf numFmtId="0" fontId="15" fillId="0" borderId="0" xfId="36" applyFont="1" applyAlignment="1">
      <alignment horizontal="center" vertical="center"/>
    </xf>
    <xf numFmtId="172" fontId="16" fillId="0" borderId="0" xfId="25" applyNumberFormat="1" applyFont="1" applyAlignment="1">
      <alignment horizontal="center" vertical="center"/>
    </xf>
    <xf numFmtId="0" fontId="13" fillId="0" borderId="0" xfId="36" applyFont="1" applyAlignment="1">
      <alignment horizontal="left" vertical="center"/>
    </xf>
    <xf numFmtId="0" fontId="31" fillId="0" borderId="0" xfId="0" applyFont="1" applyAlignment="1">
      <alignment horizontal="center" vertical="center"/>
    </xf>
  </cellXfs>
  <cellStyles count="41">
    <cellStyle name="Comma" xfId="1" builtinId="3"/>
    <cellStyle name="Comma 2" xfId="2"/>
    <cellStyle name="Comma 2 2" xfId="3"/>
    <cellStyle name="Comma 3" xfId="4"/>
    <cellStyle name="Comma 3 2" xfId="5"/>
    <cellStyle name="Comma 4" xfId="6"/>
    <cellStyle name="Comma 4 2" xfId="7"/>
    <cellStyle name="Comma 5" xfId="8"/>
    <cellStyle name="Comma 6 2" xfId="9"/>
    <cellStyle name="Credit" xfId="10"/>
    <cellStyle name="Credit subtotal" xfId="11"/>
    <cellStyle name="Credit Total" xfId="12"/>
    <cellStyle name="Debit" xfId="13"/>
    <cellStyle name="Debit subtotal" xfId="14"/>
    <cellStyle name="Debit Total" xfId="15"/>
    <cellStyle name="no dec" xfId="16"/>
    <cellStyle name="Normal" xfId="0" builtinId="0"/>
    <cellStyle name="Normal 10" xfId="17"/>
    <cellStyle name="Normal 10 2" xfId="18"/>
    <cellStyle name="Normal 10 3" xfId="19"/>
    <cellStyle name="Normal 11" xfId="20"/>
    <cellStyle name="Normal 11 2" xfId="21"/>
    <cellStyle name="Normal 12" xfId="39"/>
    <cellStyle name="Normal 2" xfId="22"/>
    <cellStyle name="Normal 2 2" xfId="23"/>
    <cellStyle name="Normal 2 3" xfId="24"/>
    <cellStyle name="Normal 2 4" xfId="25"/>
    <cellStyle name="Normal 3" xfId="26"/>
    <cellStyle name="Normal 4" xfId="27"/>
    <cellStyle name="Normal 4 2" xfId="28"/>
    <cellStyle name="Normal 5" xfId="29"/>
    <cellStyle name="Normal 5 2" xfId="30"/>
    <cellStyle name="Normal 6" xfId="31"/>
    <cellStyle name="Normal 7" xfId="32"/>
    <cellStyle name="Normal 7 2" xfId="33"/>
    <cellStyle name="Normal 7 2 2" xfId="34"/>
    <cellStyle name="Normal 8" xfId="35"/>
    <cellStyle name="Normal 8 2" xfId="36"/>
    <cellStyle name="Normal 9" xfId="37"/>
    <cellStyle name="Percent" xfId="38" builtinId="5"/>
    <cellStyle name="Percent 2" xfId="40"/>
  </cellStyles>
  <dxfs count="0"/>
  <tableStyles count="0" defaultTableStyle="TableStyleMedium9" defaultPivotStyle="PivotStyleLight16"/>
  <colors>
    <mruColors>
      <color rgb="FFCCFFFF"/>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8"/>
  <sheetViews>
    <sheetView view="pageBreakPreview" zoomScale="81" zoomScaleNormal="80" zoomScaleSheetLayoutView="81" workbookViewId="0"/>
  </sheetViews>
  <sheetFormatPr defaultColWidth="10.625" defaultRowHeight="22.05" customHeight="1"/>
  <cols>
    <col min="1" max="1" width="69.5" style="227" customWidth="1"/>
    <col min="2" max="2" width="9.5" style="267" customWidth="1"/>
    <col min="3" max="3" width="1.375" style="307" customWidth="1"/>
    <col min="4" max="4" width="14.75" style="227" customWidth="1"/>
    <col min="5" max="5" width="1.5" style="227" customWidth="1"/>
    <col min="6" max="6" width="14.75" style="227" customWidth="1"/>
    <col min="7" max="7" width="1.5" style="227" customWidth="1"/>
    <col min="8" max="8" width="14.75" style="227" customWidth="1"/>
    <col min="9" max="9" width="1.5" style="227" customWidth="1"/>
    <col min="10" max="10" width="14.75" style="227" customWidth="1"/>
    <col min="11" max="11" width="12.625" style="227" bestFit="1" customWidth="1"/>
    <col min="12" max="16384" width="10.625" style="227"/>
  </cols>
  <sheetData>
    <row r="1" spans="1:13" s="305" customFormat="1" ht="23.4">
      <c r="A1" s="304" t="s">
        <v>0</v>
      </c>
    </row>
    <row r="2" spans="1:13" s="305" customFormat="1" ht="23.4">
      <c r="A2" s="304" t="s">
        <v>1</v>
      </c>
      <c r="B2" s="304"/>
      <c r="C2" s="304"/>
      <c r="D2" s="304"/>
      <c r="E2" s="304"/>
      <c r="F2" s="304"/>
      <c r="G2" s="304"/>
      <c r="H2" s="304"/>
      <c r="I2" s="304"/>
      <c r="J2" s="304"/>
    </row>
    <row r="3" spans="1:13" ht="22.2">
      <c r="A3" s="376"/>
      <c r="B3" s="376"/>
      <c r="C3" s="376"/>
      <c r="D3" s="376"/>
      <c r="E3" s="376"/>
      <c r="F3" s="376"/>
      <c r="G3" s="376"/>
      <c r="H3" s="376"/>
      <c r="I3" s="376"/>
      <c r="J3" s="376"/>
    </row>
    <row r="4" spans="1:13" ht="22.2">
      <c r="A4" s="278"/>
      <c r="B4" s="306"/>
      <c r="D4" s="377" t="s">
        <v>2</v>
      </c>
      <c r="E4" s="377"/>
      <c r="F4" s="377"/>
      <c r="H4" s="377" t="s">
        <v>3</v>
      </c>
      <c r="I4" s="377"/>
      <c r="J4" s="377"/>
    </row>
    <row r="5" spans="1:13" ht="22.2">
      <c r="A5" s="278"/>
      <c r="D5" s="281" t="s">
        <v>4</v>
      </c>
      <c r="E5" s="281"/>
      <c r="F5" s="281" t="s">
        <v>5</v>
      </c>
      <c r="H5" s="281" t="s">
        <v>4</v>
      </c>
      <c r="I5" s="281"/>
      <c r="J5" s="281" t="s">
        <v>5</v>
      </c>
    </row>
    <row r="6" spans="1:13" ht="22.2">
      <c r="A6" s="278"/>
      <c r="B6" s="267" t="s">
        <v>7</v>
      </c>
      <c r="D6" s="307">
        <v>2566</v>
      </c>
      <c r="E6" s="307"/>
      <c r="F6" s="307">
        <v>2565</v>
      </c>
      <c r="H6" s="307">
        <v>2566</v>
      </c>
      <c r="I6" s="307"/>
      <c r="J6" s="307">
        <v>2565</v>
      </c>
    </row>
    <row r="7" spans="1:13" ht="22.2">
      <c r="A7" s="308" t="s">
        <v>6</v>
      </c>
      <c r="D7" s="307" t="s">
        <v>8</v>
      </c>
      <c r="H7" s="307" t="s">
        <v>8</v>
      </c>
    </row>
    <row r="8" spans="1:13" ht="22.2">
      <c r="B8" s="309"/>
      <c r="C8" s="278"/>
      <c r="D8" s="375" t="s">
        <v>9</v>
      </c>
      <c r="E8" s="375"/>
      <c r="F8" s="375"/>
      <c r="G8" s="375"/>
      <c r="H8" s="375"/>
      <c r="I8" s="375"/>
      <c r="J8" s="375"/>
    </row>
    <row r="9" spans="1:13" ht="22.2">
      <c r="A9" s="310" t="s">
        <v>10</v>
      </c>
      <c r="D9" s="311"/>
      <c r="E9" s="311"/>
      <c r="F9" s="311"/>
      <c r="G9" s="311"/>
      <c r="H9" s="311"/>
      <c r="I9" s="311"/>
      <c r="J9" s="311"/>
    </row>
    <row r="10" spans="1:13" ht="21.6">
      <c r="A10" s="227" t="s">
        <v>11</v>
      </c>
      <c r="D10" s="311">
        <v>142959</v>
      </c>
      <c r="E10" s="22"/>
      <c r="F10" s="311">
        <v>13072</v>
      </c>
      <c r="G10" s="22"/>
      <c r="H10" s="22">
        <v>9666</v>
      </c>
      <c r="I10" s="22"/>
      <c r="J10" s="22">
        <v>9545</v>
      </c>
    </row>
    <row r="11" spans="1:13" ht="21.6">
      <c r="A11" s="312" t="s">
        <v>12</v>
      </c>
      <c r="B11" s="267">
        <v>3</v>
      </c>
      <c r="D11" s="22">
        <v>0</v>
      </c>
      <c r="E11" s="23"/>
      <c r="F11" s="22">
        <v>220</v>
      </c>
      <c r="G11" s="23"/>
      <c r="H11" s="23">
        <v>364</v>
      </c>
      <c r="I11" s="23"/>
      <c r="J11" s="23">
        <v>220</v>
      </c>
    </row>
    <row r="12" spans="1:13" ht="21.6">
      <c r="A12" s="227" t="s">
        <v>13</v>
      </c>
      <c r="B12" s="313" t="s">
        <v>14</v>
      </c>
      <c r="D12" s="311">
        <v>794511</v>
      </c>
      <c r="E12" s="22"/>
      <c r="F12" s="311">
        <v>28261</v>
      </c>
      <c r="G12" s="22"/>
      <c r="H12" s="22">
        <v>29459</v>
      </c>
      <c r="I12" s="22"/>
      <c r="J12" s="22">
        <v>28196</v>
      </c>
    </row>
    <row r="13" spans="1:13" ht="21.6">
      <c r="A13" s="227" t="s">
        <v>15</v>
      </c>
      <c r="B13" s="267">
        <v>3</v>
      </c>
      <c r="D13" s="311">
        <v>238</v>
      </c>
      <c r="E13" s="22"/>
      <c r="F13" s="22">
        <v>0</v>
      </c>
      <c r="G13" s="22"/>
      <c r="H13" s="22">
        <v>0</v>
      </c>
      <c r="I13" s="22">
        <v>0</v>
      </c>
      <c r="J13" s="22">
        <v>0</v>
      </c>
    </row>
    <row r="14" spans="1:13" ht="21.6">
      <c r="A14" s="312" t="s">
        <v>16</v>
      </c>
      <c r="B14" s="267">
        <v>3</v>
      </c>
      <c r="D14" s="23">
        <v>737000</v>
      </c>
      <c r="E14" s="23"/>
      <c r="F14" s="23">
        <v>467485</v>
      </c>
      <c r="G14" s="23"/>
      <c r="H14" s="23">
        <v>492500</v>
      </c>
      <c r="I14" s="23"/>
      <c r="J14" s="23">
        <v>467485</v>
      </c>
      <c r="M14" s="355"/>
    </row>
    <row r="15" spans="1:13" ht="21.6">
      <c r="A15" s="312" t="s">
        <v>17</v>
      </c>
      <c r="B15" s="267">
        <v>5</v>
      </c>
      <c r="D15" s="23">
        <v>130000</v>
      </c>
      <c r="E15" s="22"/>
      <c r="F15" s="23">
        <v>73800</v>
      </c>
      <c r="G15" s="22"/>
      <c r="H15" s="23">
        <v>70000</v>
      </c>
      <c r="I15" s="22"/>
      <c r="J15" s="23">
        <v>73800</v>
      </c>
    </row>
    <row r="16" spans="1:13" ht="21.6">
      <c r="A16" s="312" t="s">
        <v>18</v>
      </c>
      <c r="B16" s="267">
        <v>6</v>
      </c>
      <c r="D16" s="23">
        <v>2004960</v>
      </c>
      <c r="E16" s="22"/>
      <c r="F16" s="23">
        <v>0</v>
      </c>
      <c r="G16" s="22"/>
      <c r="H16" s="23">
        <v>0</v>
      </c>
      <c r="I16" s="22"/>
      <c r="J16" s="23">
        <v>0</v>
      </c>
    </row>
    <row r="17" spans="1:15" ht="21.6">
      <c r="A17" s="312" t="s">
        <v>19</v>
      </c>
      <c r="D17" s="23">
        <v>9737</v>
      </c>
      <c r="E17" s="22"/>
      <c r="F17" s="23">
        <v>0</v>
      </c>
      <c r="G17" s="22"/>
      <c r="H17" s="23">
        <v>0</v>
      </c>
      <c r="I17" s="22"/>
      <c r="J17" s="23">
        <v>0</v>
      </c>
    </row>
    <row r="18" spans="1:15" s="312" customFormat="1" ht="21.6">
      <c r="A18" s="314" t="s">
        <v>20</v>
      </c>
      <c r="B18" s="315"/>
      <c r="C18" s="316"/>
      <c r="D18" s="32">
        <v>493578</v>
      </c>
      <c r="E18" s="32"/>
      <c r="F18" s="32">
        <v>361006</v>
      </c>
      <c r="G18" s="32"/>
      <c r="H18" s="32">
        <v>87578</v>
      </c>
      <c r="I18" s="32"/>
      <c r="J18" s="32">
        <v>361006</v>
      </c>
    </row>
    <row r="19" spans="1:15" ht="21.6">
      <c r="A19" s="312" t="s">
        <v>21</v>
      </c>
      <c r="D19" s="23">
        <v>382842</v>
      </c>
      <c r="E19" s="23"/>
      <c r="F19" s="23">
        <v>16023</v>
      </c>
      <c r="G19" s="23"/>
      <c r="H19" s="23">
        <v>16750</v>
      </c>
      <c r="I19" s="23"/>
      <c r="J19" s="23">
        <v>16014</v>
      </c>
    </row>
    <row r="20" spans="1:15" s="278" customFormat="1" ht="22.2">
      <c r="A20" s="317" t="s">
        <v>22</v>
      </c>
      <c r="B20" s="309"/>
      <c r="C20" s="318"/>
      <c r="D20" s="118">
        <f>SUM(D10:D19)</f>
        <v>4695825</v>
      </c>
      <c r="E20" s="119"/>
      <c r="F20" s="118">
        <f>SUM(F10:F19)</f>
        <v>959867</v>
      </c>
      <c r="G20" s="119"/>
      <c r="H20" s="118">
        <f>SUM(H10:H19)</f>
        <v>706317</v>
      </c>
      <c r="I20" s="119"/>
      <c r="J20" s="118">
        <f>SUM(J10:J19)</f>
        <v>956266</v>
      </c>
    </row>
    <row r="21" spans="1:15" ht="21.6">
      <c r="A21" s="319"/>
      <c r="D21" s="23"/>
      <c r="E21" s="22"/>
      <c r="F21" s="23"/>
      <c r="G21" s="22"/>
      <c r="H21" s="23"/>
      <c r="I21" s="22"/>
      <c r="J21" s="23"/>
    </row>
    <row r="22" spans="1:15" ht="22.2">
      <c r="A22" s="310" t="s">
        <v>23</v>
      </c>
      <c r="D22" s="25"/>
      <c r="E22" s="25"/>
      <c r="F22" s="25"/>
      <c r="G22" s="25"/>
      <c r="H22" s="25"/>
      <c r="I22" s="25"/>
      <c r="J22" s="25"/>
    </row>
    <row r="23" spans="1:15" ht="21.6">
      <c r="A23" s="314" t="s">
        <v>24</v>
      </c>
      <c r="B23" s="315"/>
      <c r="D23" s="25">
        <v>98350</v>
      </c>
      <c r="E23" s="25"/>
      <c r="F23" s="25">
        <v>0</v>
      </c>
      <c r="G23" s="25"/>
      <c r="H23" s="25">
        <v>0</v>
      </c>
      <c r="I23" s="26"/>
      <c r="J23" s="25">
        <v>0</v>
      </c>
    </row>
    <row r="24" spans="1:15" ht="21.6">
      <c r="A24" s="314" t="s">
        <v>25</v>
      </c>
      <c r="B24" s="315"/>
      <c r="D24" s="25">
        <v>749133</v>
      </c>
      <c r="E24" s="25"/>
      <c r="F24" s="25">
        <v>373167</v>
      </c>
      <c r="G24" s="25"/>
      <c r="H24" s="25">
        <v>246635</v>
      </c>
      <c r="I24" s="26"/>
      <c r="J24" s="25">
        <v>72416</v>
      </c>
      <c r="L24" s="320"/>
      <c r="M24" s="320"/>
      <c r="N24" s="320"/>
      <c r="O24" s="320"/>
    </row>
    <row r="25" spans="1:15" ht="21.6">
      <c r="A25" s="312" t="s">
        <v>26</v>
      </c>
      <c r="B25" s="267" t="s">
        <v>27</v>
      </c>
      <c r="D25" s="25">
        <v>0</v>
      </c>
      <c r="E25" s="25"/>
      <c r="F25" s="25">
        <v>0</v>
      </c>
      <c r="G25" s="25"/>
      <c r="H25" s="25">
        <v>2865374</v>
      </c>
      <c r="I25" s="25"/>
      <c r="J25" s="25">
        <v>605457</v>
      </c>
      <c r="M25" s="320"/>
    </row>
    <row r="26" spans="1:15" ht="21.6">
      <c r="A26" s="312" t="s">
        <v>28</v>
      </c>
      <c r="B26" s="267">
        <v>8</v>
      </c>
      <c r="D26" s="143">
        <v>1578416</v>
      </c>
      <c r="E26" s="25"/>
      <c r="F26" s="143">
        <v>1896250</v>
      </c>
      <c r="G26" s="25"/>
      <c r="H26" s="25">
        <v>816220</v>
      </c>
      <c r="I26" s="25"/>
      <c r="J26" s="25">
        <v>1972345</v>
      </c>
    </row>
    <row r="27" spans="1:15" ht="21.6">
      <c r="A27" s="314" t="s">
        <v>29</v>
      </c>
      <c r="B27" s="333">
        <v>3</v>
      </c>
      <c r="D27" s="25">
        <v>53252</v>
      </c>
      <c r="E27" s="25"/>
      <c r="F27" s="25">
        <v>0</v>
      </c>
      <c r="G27" s="25"/>
      <c r="H27" s="25">
        <v>0</v>
      </c>
      <c r="I27" s="26"/>
      <c r="J27" s="25">
        <v>0</v>
      </c>
    </row>
    <row r="28" spans="1:15" ht="21.6">
      <c r="A28" s="312" t="s">
        <v>30</v>
      </c>
      <c r="D28" s="143">
        <v>461199</v>
      </c>
      <c r="E28" s="25"/>
      <c r="F28" s="143">
        <v>0</v>
      </c>
      <c r="G28" s="25"/>
      <c r="H28" s="25">
        <v>0</v>
      </c>
      <c r="I28" s="25"/>
      <c r="J28" s="25">
        <v>0</v>
      </c>
    </row>
    <row r="29" spans="1:15" ht="21.6">
      <c r="A29" s="312" t="s">
        <v>31</v>
      </c>
      <c r="B29" s="267">
        <v>9</v>
      </c>
      <c r="D29" s="143">
        <v>9235107</v>
      </c>
      <c r="E29" s="25"/>
      <c r="F29" s="143">
        <v>0</v>
      </c>
      <c r="G29" s="25"/>
      <c r="H29" s="25">
        <v>0</v>
      </c>
      <c r="I29" s="25"/>
      <c r="J29" s="25">
        <v>0</v>
      </c>
    </row>
    <row r="30" spans="1:15" ht="21.6">
      <c r="A30" s="312" t="s">
        <v>32</v>
      </c>
      <c r="B30" s="267">
        <v>10</v>
      </c>
      <c r="D30" s="25">
        <v>6123949</v>
      </c>
      <c r="E30" s="25"/>
      <c r="F30" s="25">
        <v>9200</v>
      </c>
      <c r="G30" s="25"/>
      <c r="H30" s="25">
        <v>7726</v>
      </c>
      <c r="I30" s="25"/>
      <c r="J30" s="25">
        <v>9200</v>
      </c>
    </row>
    <row r="31" spans="1:15" ht="21.6">
      <c r="A31" s="312" t="s">
        <v>33</v>
      </c>
      <c r="D31" s="25">
        <v>193</v>
      </c>
      <c r="E31" s="25"/>
      <c r="F31" s="25">
        <v>5658</v>
      </c>
      <c r="G31" s="25"/>
      <c r="H31" s="25">
        <v>7495</v>
      </c>
      <c r="I31" s="25"/>
      <c r="J31" s="25">
        <v>5658</v>
      </c>
    </row>
    <row r="32" spans="1:15" ht="21.6">
      <c r="A32" s="312" t="s">
        <v>34</v>
      </c>
      <c r="D32" s="25">
        <v>45356</v>
      </c>
      <c r="E32" s="25"/>
      <c r="F32" s="25">
        <v>45356</v>
      </c>
      <c r="G32" s="25"/>
      <c r="H32" s="25">
        <v>0</v>
      </c>
      <c r="I32" s="24"/>
      <c r="J32" s="25">
        <v>0</v>
      </c>
    </row>
    <row r="33" spans="1:10" ht="21.6">
      <c r="A33" s="312" t="s">
        <v>35</v>
      </c>
      <c r="D33" s="25">
        <v>47843</v>
      </c>
      <c r="E33" s="25"/>
      <c r="F33" s="25">
        <v>1148</v>
      </c>
      <c r="G33" s="25"/>
      <c r="H33" s="25">
        <v>1920</v>
      </c>
      <c r="I33" s="25"/>
      <c r="J33" s="25">
        <v>1148</v>
      </c>
    </row>
    <row r="34" spans="1:10" ht="21.6">
      <c r="A34" s="312" t="s">
        <v>36</v>
      </c>
      <c r="D34" s="25">
        <v>197152</v>
      </c>
      <c r="E34" s="25"/>
      <c r="F34" s="25">
        <v>0</v>
      </c>
      <c r="G34" s="25"/>
      <c r="H34" s="25">
        <v>0</v>
      </c>
      <c r="I34" s="25"/>
      <c r="J34" s="25">
        <v>0</v>
      </c>
    </row>
    <row r="35" spans="1:10" ht="21.6">
      <c r="A35" s="312" t="s">
        <v>37</v>
      </c>
      <c r="D35" s="25">
        <v>30000</v>
      </c>
      <c r="E35" s="25"/>
      <c r="F35" s="25">
        <v>0</v>
      </c>
      <c r="G35" s="25"/>
      <c r="H35" s="25">
        <v>0</v>
      </c>
      <c r="I35" s="25"/>
      <c r="J35" s="25">
        <v>0</v>
      </c>
    </row>
    <row r="36" spans="1:10" ht="21.6">
      <c r="A36" s="312" t="s">
        <v>38</v>
      </c>
      <c r="B36" s="267">
        <v>3</v>
      </c>
      <c r="D36" s="25">
        <v>133308</v>
      </c>
      <c r="E36" s="25"/>
      <c r="F36" s="25">
        <v>759</v>
      </c>
      <c r="G36" s="25"/>
      <c r="H36" s="25">
        <v>757</v>
      </c>
      <c r="I36" s="25"/>
      <c r="J36" s="25">
        <v>759</v>
      </c>
    </row>
    <row r="37" spans="1:10" s="278" customFormat="1" ht="22.2">
      <c r="A37" s="317" t="s">
        <v>39</v>
      </c>
      <c r="B37" s="309"/>
      <c r="C37" s="318"/>
      <c r="D37" s="120">
        <f>SUM(D23:D36)</f>
        <v>18753258</v>
      </c>
      <c r="E37" s="80"/>
      <c r="F37" s="120">
        <f>SUM(F23:F36)</f>
        <v>2331538</v>
      </c>
      <c r="G37" s="80"/>
      <c r="H37" s="120">
        <f>SUM(H23:H36)</f>
        <v>3946127</v>
      </c>
      <c r="I37" s="80"/>
      <c r="J37" s="120">
        <f>SUM(J23:J36)</f>
        <v>2666983</v>
      </c>
    </row>
    <row r="38" spans="1:10" s="278" customFormat="1" ht="22.2">
      <c r="A38" s="317"/>
      <c r="B38" s="309"/>
      <c r="C38" s="318"/>
      <c r="D38" s="121"/>
      <c r="E38" s="121"/>
      <c r="F38" s="121"/>
      <c r="G38" s="121"/>
      <c r="H38" s="121"/>
      <c r="I38" s="121"/>
      <c r="J38" s="121"/>
    </row>
    <row r="39" spans="1:10" ht="22.8" thickBot="1">
      <c r="A39" s="278" t="s">
        <v>40</v>
      </c>
      <c r="B39" s="309"/>
      <c r="C39" s="318"/>
      <c r="D39" s="122">
        <f>D37+D20</f>
        <v>23449083</v>
      </c>
      <c r="E39" s="121"/>
      <c r="F39" s="122">
        <f>F37+F20</f>
        <v>3291405</v>
      </c>
      <c r="G39" s="121"/>
      <c r="H39" s="122">
        <f>H37+H20</f>
        <v>4652444</v>
      </c>
      <c r="I39" s="121"/>
      <c r="J39" s="122">
        <f>J37+J20</f>
        <v>3623249</v>
      </c>
    </row>
    <row r="40" spans="1:10" ht="22.8" thickTop="1">
      <c r="A40" s="278"/>
      <c r="B40" s="309"/>
      <c r="C40" s="318"/>
      <c r="D40" s="26"/>
      <c r="E40" s="26"/>
      <c r="F40" s="26"/>
      <c r="G40" s="26"/>
      <c r="H40" s="26"/>
      <c r="I40" s="26"/>
      <c r="J40" s="26"/>
    </row>
    <row r="41" spans="1:10" ht="22.2" hidden="1">
      <c r="A41" s="278"/>
      <c r="B41" s="309"/>
      <c r="C41" s="318"/>
      <c r="D41" s="26"/>
      <c r="E41" s="26"/>
      <c r="F41" s="26"/>
      <c r="G41" s="26"/>
      <c r="H41" s="26"/>
      <c r="I41" s="26"/>
      <c r="J41" s="26"/>
    </row>
    <row r="42" spans="1:10" ht="22.2" hidden="1">
      <c r="A42" s="278"/>
      <c r="B42" s="309"/>
      <c r="C42" s="318"/>
      <c r="D42" s="26"/>
      <c r="E42" s="26"/>
      <c r="F42" s="26"/>
      <c r="G42" s="26"/>
      <c r="H42" s="26"/>
      <c r="I42" s="26"/>
      <c r="J42" s="26"/>
    </row>
    <row r="43" spans="1:10" ht="22.2" hidden="1">
      <c r="A43" s="278"/>
      <c r="B43" s="309"/>
      <c r="C43" s="318"/>
      <c r="D43" s="26"/>
      <c r="E43" s="26"/>
      <c r="F43" s="26"/>
      <c r="G43" s="26"/>
      <c r="H43" s="26"/>
      <c r="I43" s="26"/>
      <c r="J43" s="26"/>
    </row>
    <row r="44" spans="1:10" ht="22.2" hidden="1">
      <c r="A44" s="278"/>
      <c r="B44" s="309"/>
      <c r="C44" s="318"/>
      <c r="D44" s="26"/>
      <c r="E44" s="26"/>
      <c r="F44" s="26"/>
      <c r="G44" s="26"/>
      <c r="H44" s="26"/>
      <c r="I44" s="26"/>
      <c r="J44" s="26"/>
    </row>
    <row r="45" spans="1:10" ht="21.6" hidden="1">
      <c r="A45" s="374" t="s">
        <v>41</v>
      </c>
      <c r="B45" s="374"/>
      <c r="D45" s="26"/>
      <c r="E45" s="320"/>
      <c r="F45" s="26"/>
      <c r="G45" s="320"/>
      <c r="H45" s="26"/>
      <c r="I45" s="320"/>
      <c r="J45" s="26"/>
    </row>
    <row r="46" spans="1:10" s="305" customFormat="1" ht="23.4">
      <c r="A46" s="304" t="s">
        <v>0</v>
      </c>
    </row>
    <row r="47" spans="1:10" s="305" customFormat="1" ht="23.4">
      <c r="A47" s="304" t="s">
        <v>1</v>
      </c>
      <c r="B47" s="304"/>
      <c r="C47" s="304"/>
      <c r="D47" s="304"/>
      <c r="E47" s="304"/>
      <c r="F47" s="304"/>
      <c r="G47" s="304"/>
      <c r="H47" s="304"/>
      <c r="I47" s="304"/>
      <c r="J47" s="304"/>
    </row>
    <row r="48" spans="1:10" ht="22.2">
      <c r="A48" s="378" t="s">
        <v>41</v>
      </c>
      <c r="B48" s="378"/>
      <c r="C48" s="378"/>
      <c r="D48" s="378"/>
      <c r="E48" s="378"/>
      <c r="F48" s="378"/>
      <c r="G48" s="378"/>
      <c r="H48" s="378"/>
      <c r="I48" s="378"/>
      <c r="J48" s="378"/>
    </row>
    <row r="49" spans="1:10" ht="22.2">
      <c r="A49" s="278"/>
      <c r="B49" s="227"/>
      <c r="D49" s="278"/>
      <c r="E49" s="318" t="s">
        <v>2</v>
      </c>
      <c r="F49" s="278"/>
      <c r="G49" s="278"/>
      <c r="H49" s="377" t="s">
        <v>3</v>
      </c>
      <c r="I49" s="377"/>
      <c r="J49" s="377"/>
    </row>
    <row r="50" spans="1:10" ht="22.2">
      <c r="A50" s="278"/>
      <c r="D50" s="281" t="s">
        <v>4</v>
      </c>
      <c r="E50" s="281"/>
      <c r="F50" s="281" t="s">
        <v>5</v>
      </c>
      <c r="H50" s="281" t="s">
        <v>4</v>
      </c>
      <c r="I50" s="281"/>
      <c r="J50" s="281" t="s">
        <v>5</v>
      </c>
    </row>
    <row r="51" spans="1:10" ht="22.2">
      <c r="A51" s="278"/>
      <c r="B51" s="267" t="s">
        <v>7</v>
      </c>
      <c r="D51" s="307">
        <v>2566</v>
      </c>
      <c r="E51" s="307"/>
      <c r="F51" s="307">
        <v>2565</v>
      </c>
      <c r="H51" s="307">
        <v>2566</v>
      </c>
      <c r="I51" s="307"/>
      <c r="J51" s="307">
        <v>2565</v>
      </c>
    </row>
    <row r="52" spans="1:10" ht="22.2">
      <c r="A52" s="308" t="s">
        <v>42</v>
      </c>
      <c r="D52" s="307" t="s">
        <v>8</v>
      </c>
      <c r="H52" s="307" t="s">
        <v>8</v>
      </c>
    </row>
    <row r="53" spans="1:10" ht="22.2">
      <c r="B53" s="309"/>
      <c r="C53" s="318"/>
      <c r="D53" s="375" t="s">
        <v>9</v>
      </c>
      <c r="E53" s="375"/>
      <c r="F53" s="375"/>
      <c r="G53" s="375"/>
      <c r="H53" s="375"/>
      <c r="I53" s="375"/>
      <c r="J53" s="375"/>
    </row>
    <row r="54" spans="1:10" ht="22.2">
      <c r="A54" s="310" t="s">
        <v>43</v>
      </c>
      <c r="D54" s="311"/>
      <c r="E54" s="311"/>
      <c r="F54" s="311"/>
      <c r="G54" s="311"/>
      <c r="H54" s="311"/>
      <c r="I54" s="311"/>
      <c r="J54" s="311"/>
    </row>
    <row r="55" spans="1:10" ht="21.6">
      <c r="A55" s="227" t="s">
        <v>44</v>
      </c>
      <c r="B55" s="267">
        <v>11</v>
      </c>
      <c r="D55" s="25">
        <v>74803</v>
      </c>
      <c r="E55" s="321"/>
      <c r="F55" s="25">
        <v>0</v>
      </c>
      <c r="G55" s="321"/>
      <c r="H55" s="25">
        <v>0</v>
      </c>
      <c r="I55" s="321"/>
      <c r="J55" s="25">
        <v>0</v>
      </c>
    </row>
    <row r="56" spans="1:10" ht="21.6">
      <c r="A56" s="227" t="s">
        <v>45</v>
      </c>
      <c r="B56" s="267">
        <v>3</v>
      </c>
      <c r="D56" s="25">
        <v>1022536</v>
      </c>
      <c r="E56" s="321"/>
      <c r="F56" s="25">
        <v>0</v>
      </c>
      <c r="G56" s="321"/>
      <c r="H56" s="25">
        <v>0</v>
      </c>
      <c r="I56" s="321"/>
      <c r="J56" s="25">
        <v>0</v>
      </c>
    </row>
    <row r="57" spans="1:10" ht="21.6">
      <c r="A57" s="227" t="s">
        <v>46</v>
      </c>
      <c r="B57" s="267">
        <v>11</v>
      </c>
      <c r="D57" s="25">
        <v>414596</v>
      </c>
      <c r="E57" s="321"/>
      <c r="F57" s="25">
        <v>0</v>
      </c>
      <c r="G57" s="321"/>
      <c r="H57" s="25">
        <v>22500</v>
      </c>
      <c r="I57" s="321"/>
      <c r="J57" s="25">
        <v>0</v>
      </c>
    </row>
    <row r="58" spans="1:10" ht="21.6">
      <c r="A58" s="312" t="s">
        <v>47</v>
      </c>
      <c r="B58" s="322">
        <v>11</v>
      </c>
      <c r="D58" s="25">
        <v>80000</v>
      </c>
      <c r="E58" s="28"/>
      <c r="F58" s="25">
        <v>0</v>
      </c>
      <c r="G58" s="28"/>
      <c r="H58" s="28">
        <v>0</v>
      </c>
      <c r="I58" s="28"/>
      <c r="J58" s="28">
        <v>0</v>
      </c>
    </row>
    <row r="59" spans="1:10" ht="21.6">
      <c r="A59" s="312" t="s">
        <v>48</v>
      </c>
      <c r="B59" s="322">
        <v>11</v>
      </c>
      <c r="D59" s="25">
        <v>2697489</v>
      </c>
      <c r="E59" s="28"/>
      <c r="F59" s="25">
        <v>300000</v>
      </c>
      <c r="G59" s="28"/>
      <c r="H59" s="28">
        <v>0</v>
      </c>
      <c r="I59" s="28"/>
      <c r="J59" s="28">
        <v>300000</v>
      </c>
    </row>
    <row r="60" spans="1:10" ht="21.6">
      <c r="A60" s="323" t="s">
        <v>49</v>
      </c>
      <c r="B60" s="227"/>
      <c r="C60" s="324"/>
      <c r="D60" s="28">
        <v>14831</v>
      </c>
      <c r="E60" s="23"/>
      <c r="F60" s="28">
        <v>2941</v>
      </c>
      <c r="G60" s="24"/>
      <c r="H60" s="28">
        <v>2925</v>
      </c>
      <c r="I60" s="24"/>
      <c r="J60" s="28">
        <v>2941</v>
      </c>
    </row>
    <row r="61" spans="1:10" ht="21.6">
      <c r="A61" s="312" t="s">
        <v>50</v>
      </c>
      <c r="B61" s="322">
        <v>11</v>
      </c>
      <c r="D61" s="25">
        <v>226596</v>
      </c>
      <c r="E61" s="28"/>
      <c r="F61" s="25">
        <v>0</v>
      </c>
      <c r="G61" s="28"/>
      <c r="H61" s="28">
        <v>0</v>
      </c>
      <c r="I61" s="28"/>
      <c r="J61" s="28">
        <v>0</v>
      </c>
    </row>
    <row r="62" spans="1:10" ht="21.6">
      <c r="A62" s="312" t="s">
        <v>256</v>
      </c>
      <c r="B62" s="267" t="s">
        <v>269</v>
      </c>
      <c r="D62" s="28">
        <v>0</v>
      </c>
      <c r="E62" s="28"/>
      <c r="F62" s="28">
        <v>0</v>
      </c>
      <c r="G62" s="28"/>
      <c r="H62" s="28">
        <v>177987</v>
      </c>
      <c r="I62" s="28"/>
      <c r="J62" s="28">
        <v>21105</v>
      </c>
    </row>
    <row r="63" spans="1:10" ht="21.6">
      <c r="A63" s="227" t="s">
        <v>51</v>
      </c>
      <c r="D63" s="28">
        <v>35387</v>
      </c>
      <c r="E63" s="28"/>
      <c r="F63" s="28">
        <v>0</v>
      </c>
      <c r="G63" s="28"/>
      <c r="H63" s="25">
        <v>0</v>
      </c>
      <c r="I63" s="28"/>
      <c r="J63" s="28">
        <v>0</v>
      </c>
    </row>
    <row r="64" spans="1:10" ht="21.6">
      <c r="A64" s="227" t="s">
        <v>259</v>
      </c>
      <c r="D64" s="28">
        <v>47753</v>
      </c>
      <c r="E64" s="28"/>
      <c r="F64" s="28">
        <v>0</v>
      </c>
      <c r="G64" s="28"/>
      <c r="H64" s="25">
        <v>0</v>
      </c>
      <c r="I64" s="28"/>
      <c r="J64" s="28">
        <v>0</v>
      </c>
    </row>
    <row r="65" spans="1:12" ht="21.6">
      <c r="A65" s="227" t="s">
        <v>270</v>
      </c>
      <c r="B65" s="267">
        <v>11</v>
      </c>
      <c r="D65" s="28">
        <v>968293</v>
      </c>
      <c r="E65" s="28"/>
      <c r="F65" s="28">
        <v>0</v>
      </c>
      <c r="G65" s="28"/>
      <c r="H65" s="25">
        <v>0</v>
      </c>
      <c r="I65" s="28"/>
      <c r="J65" s="28">
        <v>0</v>
      </c>
    </row>
    <row r="66" spans="1:12" ht="21.6">
      <c r="A66" s="227" t="s">
        <v>52</v>
      </c>
      <c r="B66" s="267">
        <v>3</v>
      </c>
      <c r="D66" s="28">
        <v>8826</v>
      </c>
      <c r="E66" s="28"/>
      <c r="F66" s="28">
        <v>0</v>
      </c>
      <c r="G66" s="28"/>
      <c r="H66" s="25">
        <v>0</v>
      </c>
      <c r="I66" s="28"/>
      <c r="J66" s="28">
        <v>0</v>
      </c>
    </row>
    <row r="67" spans="1:12" ht="21.6">
      <c r="A67" s="312" t="s">
        <v>53</v>
      </c>
      <c r="D67" s="28">
        <v>445688</v>
      </c>
      <c r="E67" s="28"/>
      <c r="F67" s="28">
        <v>21607</v>
      </c>
      <c r="G67" s="28"/>
      <c r="H67" s="28">
        <v>15742</v>
      </c>
      <c r="I67" s="28"/>
      <c r="J67" s="28">
        <v>19512</v>
      </c>
      <c r="L67" s="320"/>
    </row>
    <row r="68" spans="1:12" s="278" customFormat="1" ht="22.2">
      <c r="A68" s="317" t="s">
        <v>54</v>
      </c>
      <c r="B68" s="310"/>
      <c r="C68" s="371"/>
      <c r="D68" s="123">
        <f>SUM(D55:D67)</f>
        <v>6036798</v>
      </c>
      <c r="E68" s="124"/>
      <c r="F68" s="123">
        <f>SUM(F55:F67)</f>
        <v>324548</v>
      </c>
      <c r="G68" s="124"/>
      <c r="H68" s="123">
        <f>SUM(H55:H67)</f>
        <v>219154</v>
      </c>
      <c r="I68" s="124"/>
      <c r="J68" s="123">
        <f>SUM(J55:J67)</f>
        <v>343558</v>
      </c>
    </row>
    <row r="69" spans="1:12" ht="21.6">
      <c r="D69" s="321"/>
      <c r="E69" s="321"/>
      <c r="F69" s="321"/>
      <c r="G69" s="321"/>
      <c r="H69" s="321"/>
      <c r="I69" s="321"/>
      <c r="J69" s="321"/>
    </row>
    <row r="70" spans="1:12" ht="22.2">
      <c r="A70" s="310" t="s">
        <v>55</v>
      </c>
      <c r="D70" s="321"/>
      <c r="E70" s="321"/>
      <c r="F70" s="321"/>
      <c r="G70" s="321"/>
      <c r="H70" s="321"/>
      <c r="I70" s="321"/>
      <c r="J70" s="321"/>
    </row>
    <row r="71" spans="1:12" ht="21.6">
      <c r="A71" s="227" t="s">
        <v>56</v>
      </c>
      <c r="D71" s="321">
        <v>61084</v>
      </c>
      <c r="E71" s="321"/>
      <c r="F71" s="25">
        <v>0</v>
      </c>
      <c r="G71" s="321"/>
      <c r="H71" s="325">
        <v>0</v>
      </c>
      <c r="I71" s="321"/>
      <c r="J71" s="25">
        <v>0</v>
      </c>
    </row>
    <row r="72" spans="1:12" ht="21.6">
      <c r="A72" s="227" t="s">
        <v>57</v>
      </c>
      <c r="B72" s="267">
        <v>11</v>
      </c>
      <c r="D72" s="321">
        <v>3796198</v>
      </c>
      <c r="E72" s="321"/>
      <c r="F72" s="25">
        <v>0</v>
      </c>
      <c r="G72" s="321"/>
      <c r="H72" s="321">
        <v>285862</v>
      </c>
      <c r="I72" s="321"/>
      <c r="J72" s="25">
        <v>0</v>
      </c>
    </row>
    <row r="73" spans="1:12" ht="21.6">
      <c r="A73" s="312" t="s">
        <v>58</v>
      </c>
      <c r="B73" s="322">
        <v>11</v>
      </c>
      <c r="D73" s="28">
        <v>4091373</v>
      </c>
      <c r="E73" s="28"/>
      <c r="F73" s="28">
        <v>366800</v>
      </c>
      <c r="G73" s="28"/>
      <c r="H73" s="28">
        <v>366800</v>
      </c>
      <c r="I73" s="28"/>
      <c r="J73" s="28">
        <v>366800</v>
      </c>
    </row>
    <row r="74" spans="1:12" ht="21.6">
      <c r="A74" s="323" t="s">
        <v>59</v>
      </c>
      <c r="B74" s="322"/>
      <c r="C74" s="324"/>
      <c r="D74" s="23">
        <v>1393025</v>
      </c>
      <c r="E74" s="23"/>
      <c r="F74" s="23">
        <v>2872</v>
      </c>
      <c r="G74" s="23"/>
      <c r="H74" s="23">
        <v>4657</v>
      </c>
      <c r="I74" s="23"/>
      <c r="J74" s="23">
        <v>2872</v>
      </c>
    </row>
    <row r="75" spans="1:12" ht="21.6">
      <c r="A75" s="323" t="s">
        <v>60</v>
      </c>
      <c r="B75" s="322"/>
      <c r="C75" s="324"/>
      <c r="D75" s="23">
        <v>96546</v>
      </c>
      <c r="E75" s="23"/>
      <c r="F75" s="23">
        <v>26835</v>
      </c>
      <c r="G75" s="23"/>
      <c r="H75" s="23">
        <v>28266</v>
      </c>
      <c r="I75" s="23"/>
      <c r="J75" s="23">
        <v>26835</v>
      </c>
    </row>
    <row r="76" spans="1:12" ht="21.6">
      <c r="A76" s="323" t="s">
        <v>61</v>
      </c>
      <c r="B76" s="322">
        <v>3</v>
      </c>
      <c r="C76" s="324"/>
      <c r="D76" s="23">
        <v>3836</v>
      </c>
      <c r="E76" s="23"/>
      <c r="F76" s="23">
        <v>0</v>
      </c>
      <c r="G76" s="23"/>
      <c r="H76" s="325">
        <v>0</v>
      </c>
      <c r="I76" s="23"/>
      <c r="J76" s="23">
        <v>0</v>
      </c>
    </row>
    <row r="77" spans="1:12" ht="21.6">
      <c r="A77" s="312" t="s">
        <v>62</v>
      </c>
      <c r="B77" s="267">
        <v>3</v>
      </c>
      <c r="D77" s="326">
        <v>410819</v>
      </c>
      <c r="E77" s="327"/>
      <c r="F77" s="23">
        <v>0</v>
      </c>
      <c r="G77" s="327"/>
      <c r="H77" s="328">
        <v>0</v>
      </c>
      <c r="I77" s="327"/>
      <c r="J77" s="26">
        <v>0</v>
      </c>
      <c r="K77" s="355"/>
    </row>
    <row r="78" spans="1:12" s="278" customFormat="1" ht="22.2">
      <c r="A78" s="317" t="s">
        <v>63</v>
      </c>
      <c r="B78" s="309"/>
      <c r="C78" s="318"/>
      <c r="D78" s="123">
        <f>SUM(D71:D77)</f>
        <v>9852881</v>
      </c>
      <c r="E78" s="124"/>
      <c r="F78" s="123">
        <f>SUM(F71:F77)</f>
        <v>396507</v>
      </c>
      <c r="G78" s="124"/>
      <c r="H78" s="123">
        <f>SUM(H72:H77)</f>
        <v>685585</v>
      </c>
      <c r="I78" s="124"/>
      <c r="J78" s="123">
        <f>SUM(J71:J77)</f>
        <v>396507</v>
      </c>
      <c r="L78" s="369"/>
    </row>
    <row r="79" spans="1:12" s="278" customFormat="1" ht="22.2">
      <c r="A79" s="317"/>
      <c r="B79" s="309"/>
      <c r="C79" s="318"/>
      <c r="D79" s="124"/>
      <c r="E79" s="124"/>
      <c r="F79" s="124"/>
      <c r="G79" s="124"/>
      <c r="H79" s="124"/>
      <c r="I79" s="124"/>
      <c r="J79" s="124"/>
    </row>
    <row r="80" spans="1:12" s="278" customFormat="1" ht="22.2">
      <c r="A80" s="317" t="s">
        <v>64</v>
      </c>
      <c r="B80" s="309"/>
      <c r="C80" s="318"/>
      <c r="D80" s="125">
        <f>D78+D68</f>
        <v>15889679</v>
      </c>
      <c r="E80" s="124"/>
      <c r="F80" s="125">
        <f>F78+F68</f>
        <v>721055</v>
      </c>
      <c r="G80" s="124"/>
      <c r="H80" s="125">
        <f>H78+H68</f>
        <v>904739</v>
      </c>
      <c r="I80" s="124"/>
      <c r="J80" s="125">
        <f>J78+J68</f>
        <v>740065</v>
      </c>
    </row>
    <row r="81" spans="1:11" ht="21.6">
      <c r="A81" s="329"/>
      <c r="B81" s="154"/>
      <c r="D81" s="320"/>
      <c r="E81" s="320"/>
      <c r="F81" s="320"/>
      <c r="G81" s="320"/>
      <c r="H81" s="320"/>
      <c r="I81" s="320"/>
      <c r="J81" s="320"/>
    </row>
    <row r="82" spans="1:11" s="305" customFormat="1" ht="23.4">
      <c r="A82" s="304" t="s">
        <v>0</v>
      </c>
    </row>
    <row r="83" spans="1:11" s="305" customFormat="1" ht="23.4">
      <c r="A83" s="304" t="s">
        <v>1</v>
      </c>
      <c r="B83" s="304"/>
      <c r="C83" s="304"/>
      <c r="D83" s="304"/>
      <c r="E83" s="304"/>
      <c r="F83" s="304"/>
      <c r="G83" s="304"/>
      <c r="H83" s="304"/>
      <c r="I83" s="304"/>
      <c r="J83" s="304"/>
    </row>
    <row r="84" spans="1:11" ht="22.2">
      <c r="A84" s="378" t="s">
        <v>41</v>
      </c>
      <c r="B84" s="378"/>
      <c r="C84" s="378"/>
      <c r="D84" s="378"/>
      <c r="E84" s="378"/>
      <c r="F84" s="378"/>
      <c r="G84" s="378"/>
      <c r="H84" s="378"/>
      <c r="I84" s="378"/>
      <c r="J84" s="378"/>
    </row>
    <row r="85" spans="1:11" ht="22.2">
      <c r="A85" s="278"/>
      <c r="B85" s="227"/>
      <c r="D85" s="278"/>
      <c r="E85" s="318" t="s">
        <v>2</v>
      </c>
      <c r="F85" s="278"/>
      <c r="G85" s="278"/>
      <c r="H85" s="377" t="s">
        <v>3</v>
      </c>
      <c r="I85" s="377"/>
      <c r="J85" s="377"/>
    </row>
    <row r="86" spans="1:11" ht="22.2">
      <c r="A86" s="278"/>
      <c r="D86" s="281" t="s">
        <v>4</v>
      </c>
      <c r="E86" s="281"/>
      <c r="F86" s="281" t="s">
        <v>5</v>
      </c>
      <c r="H86" s="281" t="s">
        <v>4</v>
      </c>
      <c r="I86" s="281"/>
      <c r="J86" s="281" t="s">
        <v>5</v>
      </c>
    </row>
    <row r="87" spans="1:11" ht="22.2">
      <c r="A87" s="278"/>
      <c r="B87" s="267" t="s">
        <v>7</v>
      </c>
      <c r="D87" s="307">
        <v>2566</v>
      </c>
      <c r="E87" s="307"/>
      <c r="F87" s="307">
        <v>2565</v>
      </c>
      <c r="H87" s="307">
        <v>2566</v>
      </c>
      <c r="I87" s="307"/>
      <c r="J87" s="307">
        <v>2565</v>
      </c>
    </row>
    <row r="88" spans="1:11" ht="22.2">
      <c r="A88" s="308"/>
      <c r="D88" s="307" t="s">
        <v>8</v>
      </c>
      <c r="H88" s="307" t="s">
        <v>8</v>
      </c>
    </row>
    <row r="89" spans="1:11" ht="22.2">
      <c r="B89" s="309"/>
      <c r="C89" s="318"/>
      <c r="D89" s="375" t="s">
        <v>9</v>
      </c>
      <c r="E89" s="375"/>
      <c r="F89" s="375"/>
      <c r="G89" s="375"/>
      <c r="H89" s="375"/>
      <c r="I89" s="375"/>
      <c r="J89" s="375"/>
    </row>
    <row r="90" spans="1:11" ht="22.2">
      <c r="A90" s="310" t="s">
        <v>65</v>
      </c>
      <c r="B90" s="155"/>
      <c r="D90" s="311"/>
      <c r="E90" s="311"/>
      <c r="F90" s="311"/>
      <c r="G90" s="311"/>
      <c r="H90" s="311"/>
      <c r="I90" s="311"/>
      <c r="J90" s="311"/>
    </row>
    <row r="91" spans="1:11" ht="21.6">
      <c r="A91" s="330" t="s">
        <v>66</v>
      </c>
      <c r="B91" s="267">
        <v>12</v>
      </c>
      <c r="D91" s="311"/>
      <c r="E91" s="311"/>
      <c r="F91" s="311"/>
      <c r="G91" s="311"/>
      <c r="H91" s="311"/>
      <c r="I91" s="311"/>
      <c r="J91" s="311"/>
    </row>
    <row r="92" spans="1:11" ht="21.6">
      <c r="A92" s="331" t="s">
        <v>67</v>
      </c>
      <c r="D92" s="311"/>
      <c r="E92" s="311"/>
      <c r="F92" s="311"/>
      <c r="G92" s="311"/>
      <c r="H92" s="311"/>
      <c r="I92" s="311"/>
      <c r="J92" s="311"/>
    </row>
    <row r="93" spans="1:11" ht="22.2" thickBot="1">
      <c r="A93" s="331" t="s">
        <v>68</v>
      </c>
      <c r="D93" s="31">
        <v>3458554</v>
      </c>
      <c r="E93" s="311"/>
      <c r="F93" s="311"/>
      <c r="G93" s="311"/>
      <c r="H93" s="31">
        <v>3458554</v>
      </c>
      <c r="I93" s="311"/>
      <c r="J93" s="311"/>
    </row>
    <row r="94" spans="1:11" ht="22.8" thickTop="1" thickBot="1">
      <c r="A94" s="331" t="s">
        <v>69</v>
      </c>
      <c r="D94" s="26"/>
      <c r="E94" s="311"/>
      <c r="F94" s="31">
        <v>1729277</v>
      </c>
      <c r="G94" s="311"/>
      <c r="H94" s="26"/>
      <c r="I94" s="311"/>
      <c r="J94" s="31">
        <v>1729277</v>
      </c>
    </row>
    <row r="95" spans="1:11" ht="22.2" thickTop="1">
      <c r="A95" s="331" t="s">
        <v>70</v>
      </c>
      <c r="D95" s="26"/>
      <c r="E95" s="25"/>
      <c r="F95" s="26"/>
      <c r="G95" s="26"/>
      <c r="H95" s="26"/>
      <c r="I95" s="26"/>
      <c r="J95" s="26"/>
    </row>
    <row r="96" spans="1:11" ht="21.6">
      <c r="A96" s="331" t="s">
        <v>257</v>
      </c>
      <c r="D96" s="26">
        <v>2503255</v>
      </c>
      <c r="E96" s="25"/>
      <c r="F96" s="26">
        <v>0</v>
      </c>
      <c r="G96" s="26"/>
      <c r="H96" s="26">
        <v>2503255</v>
      </c>
      <c r="I96" s="26"/>
      <c r="J96" s="26">
        <v>0</v>
      </c>
      <c r="K96" s="320"/>
    </row>
    <row r="97" spans="1:12" ht="21.6">
      <c r="A97" s="331" t="s">
        <v>69</v>
      </c>
      <c r="D97" s="26">
        <v>0</v>
      </c>
      <c r="E97" s="25"/>
      <c r="F97" s="26">
        <v>1729277</v>
      </c>
      <c r="G97" s="26"/>
      <c r="H97" s="26">
        <v>0</v>
      </c>
      <c r="I97" s="26"/>
      <c r="J97" s="26">
        <v>1729277</v>
      </c>
    </row>
    <row r="98" spans="1:12" ht="21.6">
      <c r="A98" s="227" t="s">
        <v>71</v>
      </c>
      <c r="B98" s="267">
        <v>12</v>
      </c>
      <c r="D98" s="26">
        <v>207161</v>
      </c>
      <c r="E98" s="26"/>
      <c r="F98" s="26">
        <v>208455</v>
      </c>
      <c r="G98" s="26"/>
      <c r="H98" s="26">
        <v>207161</v>
      </c>
      <c r="I98" s="26"/>
      <c r="J98" s="26">
        <v>208455</v>
      </c>
    </row>
    <row r="99" spans="1:12" ht="21.6">
      <c r="A99" s="227" t="s">
        <v>72</v>
      </c>
      <c r="D99" s="311"/>
      <c r="E99" s="311"/>
      <c r="F99" s="311"/>
      <c r="G99" s="311"/>
      <c r="H99" s="311"/>
      <c r="I99" s="311"/>
      <c r="J99" s="311"/>
    </row>
    <row r="100" spans="1:12" ht="21.6">
      <c r="A100" s="331" t="s">
        <v>73</v>
      </c>
      <c r="D100" s="311"/>
      <c r="E100" s="311"/>
      <c r="F100" s="311"/>
      <c r="G100" s="311"/>
      <c r="H100" s="311"/>
      <c r="I100" s="311"/>
      <c r="J100" s="311"/>
    </row>
    <row r="101" spans="1:12" ht="21.6">
      <c r="A101" s="329" t="s">
        <v>74</v>
      </c>
      <c r="D101" s="26">
        <v>82000</v>
      </c>
      <c r="E101" s="26"/>
      <c r="F101" s="26">
        <v>82000</v>
      </c>
      <c r="G101" s="26"/>
      <c r="H101" s="26">
        <v>82000</v>
      </c>
      <c r="I101" s="26"/>
      <c r="J101" s="26">
        <v>82000</v>
      </c>
    </row>
    <row r="102" spans="1:12" ht="21.6">
      <c r="A102" s="331" t="s">
        <v>75</v>
      </c>
      <c r="D102" s="26">
        <v>1583126</v>
      </c>
      <c r="E102" s="26"/>
      <c r="F102" s="26">
        <v>838486</v>
      </c>
      <c r="G102" s="26"/>
      <c r="H102" s="26">
        <v>821483</v>
      </c>
      <c r="I102" s="26"/>
      <c r="J102" s="26">
        <v>870593</v>
      </c>
      <c r="K102" s="320"/>
    </row>
    <row r="103" spans="1:12" ht="21.6">
      <c r="A103" s="227" t="s">
        <v>76</v>
      </c>
      <c r="D103" s="30">
        <v>163884</v>
      </c>
      <c r="E103" s="26"/>
      <c r="F103" s="30">
        <v>-287868</v>
      </c>
      <c r="G103" s="26"/>
      <c r="H103" s="30">
        <v>133806</v>
      </c>
      <c r="I103" s="26"/>
      <c r="J103" s="30">
        <v>-7141</v>
      </c>
    </row>
    <row r="104" spans="1:12" ht="22.2">
      <c r="A104" s="278" t="s">
        <v>77</v>
      </c>
      <c r="D104" s="211">
        <f>SUM(D96:D103)</f>
        <v>4539426</v>
      </c>
      <c r="E104" s="121"/>
      <c r="F104" s="211">
        <f>SUM(F96:F103)</f>
        <v>2570350</v>
      </c>
      <c r="G104" s="121"/>
      <c r="H104" s="211">
        <f>SUM(H96:H103)</f>
        <v>3747705</v>
      </c>
      <c r="I104" s="121"/>
      <c r="J104" s="211">
        <f>SUM(J96:J103)</f>
        <v>2883184</v>
      </c>
    </row>
    <row r="105" spans="1:12" ht="21.6">
      <c r="A105" s="227" t="s">
        <v>78</v>
      </c>
      <c r="D105" s="30">
        <v>3019978</v>
      </c>
      <c r="E105" s="26"/>
      <c r="F105" s="30">
        <v>0</v>
      </c>
      <c r="G105" s="26"/>
      <c r="H105" s="30">
        <v>0</v>
      </c>
      <c r="I105" s="26"/>
      <c r="J105" s="30">
        <v>0</v>
      </c>
    </row>
    <row r="106" spans="1:12" ht="22.2">
      <c r="A106" s="317" t="s">
        <v>79</v>
      </c>
      <c r="D106" s="120">
        <f>SUM(D104:D105)</f>
        <v>7559404</v>
      </c>
      <c r="E106" s="80"/>
      <c r="F106" s="120">
        <f>SUM(F104:F105)</f>
        <v>2570350</v>
      </c>
      <c r="G106" s="80"/>
      <c r="H106" s="120">
        <f>SUM(H104:H105)</f>
        <v>3747705</v>
      </c>
      <c r="I106" s="80"/>
      <c r="J106" s="120">
        <f>SUM(J104:J105)</f>
        <v>2883184</v>
      </c>
      <c r="K106" s="320"/>
      <c r="L106" s="320"/>
    </row>
    <row r="107" spans="1:12" ht="22.2">
      <c r="A107" s="317"/>
      <c r="D107" s="121"/>
      <c r="E107" s="121"/>
      <c r="F107" s="121"/>
      <c r="G107" s="121"/>
      <c r="H107" s="121"/>
      <c r="I107" s="121"/>
      <c r="J107" s="121"/>
    </row>
    <row r="108" spans="1:12" ht="22.8" thickBot="1">
      <c r="A108" s="278" t="s">
        <v>80</v>
      </c>
      <c r="B108" s="309"/>
      <c r="C108" s="318"/>
      <c r="D108" s="122">
        <f>D106+D80</f>
        <v>23449083</v>
      </c>
      <c r="E108" s="121"/>
      <c r="F108" s="122">
        <f>F106+F80</f>
        <v>3291405</v>
      </c>
      <c r="G108" s="121"/>
      <c r="H108" s="122">
        <f>H106+H80</f>
        <v>4652444</v>
      </c>
      <c r="I108" s="121"/>
      <c r="J108" s="122">
        <f>J106+J80</f>
        <v>3623249</v>
      </c>
    </row>
    <row r="109" spans="1:12" ht="22.8" thickTop="1">
      <c r="C109" s="318"/>
      <c r="D109" s="26"/>
      <c r="E109" s="26"/>
      <c r="F109" s="26"/>
      <c r="G109" s="26"/>
      <c r="H109" s="26"/>
      <c r="I109" s="26"/>
      <c r="J109" s="26"/>
    </row>
    <row r="110" spans="1:12" ht="22.2">
      <c r="A110" s="374"/>
      <c r="B110" s="374"/>
      <c r="C110" s="318"/>
      <c r="D110" s="26"/>
      <c r="E110" s="26"/>
      <c r="F110" s="26"/>
      <c r="G110" s="26"/>
      <c r="H110" s="26"/>
      <c r="I110" s="26"/>
      <c r="J110" s="26"/>
    </row>
    <row r="111" spans="1:12" ht="21.6">
      <c r="B111" s="306"/>
      <c r="D111" s="320"/>
    </row>
    <row r="112" spans="1:12" ht="21.6">
      <c r="B112" s="306"/>
      <c r="D112" s="320"/>
      <c r="E112" s="320"/>
      <c r="F112" s="320"/>
      <c r="G112" s="320"/>
      <c r="H112" s="320"/>
      <c r="I112" s="320"/>
      <c r="J112" s="320"/>
    </row>
    <row r="113" spans="2:4" ht="21.6">
      <c r="B113" s="306"/>
      <c r="D113" s="320"/>
    </row>
    <row r="114" spans="2:4" ht="21.6"/>
    <row r="115" spans="2:4" ht="21.6"/>
    <row r="117" spans="2:4" ht="21.6">
      <c r="B117" s="306"/>
    </row>
    <row r="118" spans="2:4" ht="21.6">
      <c r="B118" s="306"/>
    </row>
  </sheetData>
  <mergeCells count="12">
    <mergeCell ref="A110:B110"/>
    <mergeCell ref="A45:B45"/>
    <mergeCell ref="D53:J53"/>
    <mergeCell ref="D8:J8"/>
    <mergeCell ref="A3:J3"/>
    <mergeCell ref="D4:F4"/>
    <mergeCell ref="H4:J4"/>
    <mergeCell ref="A48:J48"/>
    <mergeCell ref="H49:J49"/>
    <mergeCell ref="A84:J84"/>
    <mergeCell ref="H85:J85"/>
    <mergeCell ref="D89:J89"/>
  </mergeCells>
  <pageMargins left="0.8" right="0.8" top="0.48" bottom="0.4" header="0.5" footer="0.5"/>
  <pageSetup paperSize="9" scale="71" firstPageNumber="3"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2" manualBreakCount="2">
    <brk id="45" max="16383" man="1"/>
    <brk id="8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6"/>
  <sheetViews>
    <sheetView view="pageBreakPreview" zoomScale="70" zoomScaleNormal="70" zoomScaleSheetLayoutView="70" workbookViewId="0"/>
  </sheetViews>
  <sheetFormatPr defaultColWidth="10.625" defaultRowHeight="22.05" customHeight="1"/>
  <cols>
    <col min="1" max="1" width="65.75" style="300" customWidth="1"/>
    <col min="2" max="2" width="11.125" style="299" customWidth="1"/>
    <col min="3" max="3" width="1.625" style="299" customWidth="1"/>
    <col min="4" max="4" width="15.125" style="300" customWidth="1"/>
    <col min="5" max="5" width="1.625" style="300" customWidth="1"/>
    <col min="6" max="6" width="15.125" style="300" customWidth="1"/>
    <col min="7" max="7" width="1.625" style="352" customWidth="1"/>
    <col min="8" max="8" width="15.125" style="300" customWidth="1"/>
    <col min="9" max="9" width="1.5" style="300" customWidth="1"/>
    <col min="10" max="10" width="15.125" style="300" customWidth="1"/>
    <col min="11" max="11" width="2" style="300" customWidth="1"/>
    <col min="12" max="16384" width="10.625" style="300"/>
  </cols>
  <sheetData>
    <row r="1" spans="1:16" s="261" customFormat="1" ht="22.05" customHeight="1">
      <c r="A1" s="228" t="s">
        <v>0</v>
      </c>
      <c r="B1" s="228"/>
      <c r="C1" s="228"/>
      <c r="D1" s="228"/>
      <c r="E1" s="228"/>
      <c r="F1" s="228"/>
      <c r="G1" s="337"/>
      <c r="H1" s="228"/>
      <c r="I1" s="228"/>
      <c r="J1" s="228"/>
      <c r="K1" s="228"/>
      <c r="L1" s="228"/>
      <c r="M1" s="228"/>
      <c r="N1" s="228"/>
      <c r="O1" s="228"/>
      <c r="P1" s="228"/>
    </row>
    <row r="2" spans="1:16" s="261" customFormat="1" ht="22.05" customHeight="1">
      <c r="A2" s="262" t="s">
        <v>81</v>
      </c>
      <c r="B2" s="262"/>
      <c r="C2" s="262"/>
      <c r="D2" s="262"/>
      <c r="E2" s="262"/>
      <c r="F2" s="262"/>
      <c r="G2" s="338"/>
      <c r="H2" s="262"/>
      <c r="I2" s="262"/>
      <c r="J2" s="262"/>
    </row>
    <row r="3" spans="1:16" s="261" customFormat="1" ht="22.05" customHeight="1">
      <c r="A3" s="262"/>
      <c r="B3" s="262"/>
      <c r="C3" s="262"/>
      <c r="D3" s="262"/>
      <c r="E3" s="262"/>
      <c r="F3" s="262"/>
      <c r="G3" s="338"/>
      <c r="H3" s="262"/>
      <c r="I3" s="262"/>
      <c r="J3" s="262"/>
    </row>
    <row r="4" spans="1:16" s="264" customFormat="1" ht="22.05" customHeight="1">
      <c r="A4" s="263"/>
      <c r="D4" s="379" t="s">
        <v>2</v>
      </c>
      <c r="E4" s="379"/>
      <c r="F4" s="379"/>
      <c r="G4" s="379"/>
      <c r="H4" s="379" t="s">
        <v>3</v>
      </c>
      <c r="I4" s="379"/>
      <c r="J4" s="379"/>
    </row>
    <row r="5" spans="1:16" s="264" customFormat="1" ht="22.05" customHeight="1">
      <c r="A5" s="263"/>
      <c r="B5" s="265"/>
      <c r="C5" s="265"/>
      <c r="D5" s="380" t="s">
        <v>82</v>
      </c>
      <c r="E5" s="380"/>
      <c r="F5" s="380"/>
      <c r="G5" s="339"/>
      <c r="H5" s="380" t="s">
        <v>82</v>
      </c>
      <c r="I5" s="380"/>
      <c r="J5" s="380"/>
    </row>
    <row r="6" spans="1:16" s="264" customFormat="1" ht="22.05" customHeight="1">
      <c r="A6" s="263"/>
      <c r="C6" s="265"/>
      <c r="D6" s="380" t="s">
        <v>83</v>
      </c>
      <c r="E6" s="380"/>
      <c r="F6" s="380"/>
      <c r="G6" s="339"/>
      <c r="H6" s="380" t="s">
        <v>83</v>
      </c>
      <c r="I6" s="380"/>
      <c r="J6" s="380"/>
    </row>
    <row r="7" spans="1:16" s="264" customFormat="1" ht="22.05" customHeight="1">
      <c r="A7" s="263"/>
      <c r="B7" s="333" t="s">
        <v>7</v>
      </c>
      <c r="C7" s="265"/>
      <c r="D7" s="266">
        <v>2566</v>
      </c>
      <c r="F7" s="266">
        <v>2565</v>
      </c>
      <c r="G7" s="340"/>
      <c r="H7" s="266">
        <v>2566</v>
      </c>
      <c r="J7" s="266">
        <v>2565</v>
      </c>
    </row>
    <row r="8" spans="1:16" s="264" customFormat="1" ht="22.05" customHeight="1">
      <c r="A8" s="263"/>
      <c r="B8" s="268"/>
      <c r="C8" s="268"/>
      <c r="D8" s="381" t="s">
        <v>9</v>
      </c>
      <c r="E8" s="381"/>
      <c r="F8" s="381"/>
      <c r="G8" s="381"/>
      <c r="H8" s="381"/>
      <c r="I8" s="381"/>
      <c r="J8" s="381"/>
    </row>
    <row r="9" spans="1:16" s="264" customFormat="1" ht="22.05" customHeight="1">
      <c r="A9" s="269" t="s">
        <v>84</v>
      </c>
      <c r="B9" s="265"/>
      <c r="C9" s="265"/>
      <c r="G9" s="341"/>
      <c r="H9" s="270"/>
      <c r="I9" s="270"/>
      <c r="J9" s="270"/>
    </row>
    <row r="10" spans="1:16" s="264" customFormat="1" ht="22.05" customHeight="1">
      <c r="A10" s="271" t="s">
        <v>85</v>
      </c>
      <c r="B10" s="272"/>
      <c r="C10" s="272"/>
      <c r="D10" s="38">
        <v>43758</v>
      </c>
      <c r="E10" s="39"/>
      <c r="F10" s="38">
        <v>16649</v>
      </c>
      <c r="G10" s="342"/>
      <c r="H10" s="38">
        <v>43586</v>
      </c>
      <c r="I10" s="39"/>
      <c r="J10" s="38">
        <v>30655</v>
      </c>
      <c r="K10" s="40"/>
      <c r="L10" s="273"/>
      <c r="M10" s="273"/>
    </row>
    <row r="11" spans="1:16" s="264" customFormat="1" ht="22.05" customHeight="1">
      <c r="A11" s="271" t="s">
        <v>86</v>
      </c>
      <c r="B11" s="272"/>
      <c r="C11" s="272"/>
      <c r="D11" s="25">
        <v>465371</v>
      </c>
      <c r="E11" s="39"/>
      <c r="F11" s="183">
        <v>0</v>
      </c>
      <c r="G11" s="342"/>
      <c r="H11" s="183">
        <v>0</v>
      </c>
      <c r="I11" s="39"/>
      <c r="J11" s="183">
        <v>0</v>
      </c>
      <c r="K11" s="40"/>
      <c r="L11" s="273"/>
      <c r="M11" s="273"/>
    </row>
    <row r="12" spans="1:16" s="264" customFormat="1" ht="22.05" customHeight="1">
      <c r="A12" s="271" t="s">
        <v>87</v>
      </c>
      <c r="B12" s="272"/>
      <c r="C12" s="272"/>
      <c r="D12" s="25">
        <v>149525</v>
      </c>
      <c r="E12" s="39"/>
      <c r="F12" s="183">
        <v>0</v>
      </c>
      <c r="G12" s="342"/>
      <c r="H12" s="183">
        <v>0</v>
      </c>
      <c r="I12" s="39"/>
      <c r="J12" s="183">
        <v>0</v>
      </c>
      <c r="K12" s="40"/>
      <c r="L12" s="273"/>
      <c r="M12" s="273"/>
    </row>
    <row r="13" spans="1:16" s="264" customFormat="1" ht="22.05" customHeight="1">
      <c r="A13" s="271" t="s">
        <v>88</v>
      </c>
      <c r="B13" s="272"/>
      <c r="C13" s="272"/>
      <c r="D13" s="25">
        <v>30155</v>
      </c>
      <c r="E13" s="39"/>
      <c r="F13" s="183">
        <v>0</v>
      </c>
      <c r="G13" s="342"/>
      <c r="H13" s="183">
        <v>0</v>
      </c>
      <c r="I13" s="39"/>
      <c r="J13" s="183">
        <v>0</v>
      </c>
      <c r="K13" s="40"/>
      <c r="L13" s="273"/>
      <c r="M13" s="273"/>
    </row>
    <row r="14" spans="1:16" s="264" customFormat="1" ht="22.05" customHeight="1">
      <c r="A14" s="271" t="s">
        <v>89</v>
      </c>
      <c r="B14" s="272"/>
      <c r="C14" s="272"/>
      <c r="D14" s="25">
        <v>24673</v>
      </c>
      <c r="E14" s="39"/>
      <c r="F14" s="183">
        <v>0</v>
      </c>
      <c r="G14" s="342"/>
      <c r="H14" s="183">
        <v>0</v>
      </c>
      <c r="I14" s="39"/>
      <c r="J14" s="183">
        <v>0</v>
      </c>
      <c r="K14" s="40"/>
      <c r="L14" s="273"/>
      <c r="M14" s="273"/>
    </row>
    <row r="15" spans="1:16" s="264" customFormat="1" ht="22.05" customHeight="1">
      <c r="A15" s="271" t="s">
        <v>90</v>
      </c>
      <c r="B15" s="272"/>
      <c r="C15" s="272"/>
      <c r="D15" s="25">
        <v>0</v>
      </c>
      <c r="E15" s="39"/>
      <c r="F15" s="144">
        <v>0</v>
      </c>
      <c r="G15" s="342"/>
      <c r="H15" s="25">
        <v>1527</v>
      </c>
      <c r="I15" s="39"/>
      <c r="J15" s="144">
        <v>0</v>
      </c>
      <c r="K15" s="40"/>
      <c r="L15" s="273"/>
      <c r="M15" s="273"/>
    </row>
    <row r="16" spans="1:16" s="264" customFormat="1" ht="22.05" customHeight="1">
      <c r="A16" s="264" t="s">
        <v>126</v>
      </c>
      <c r="B16" s="272"/>
      <c r="C16" s="272"/>
      <c r="D16" s="25">
        <v>207005</v>
      </c>
      <c r="E16" s="38"/>
      <c r="F16" s="183">
        <v>0</v>
      </c>
      <c r="G16" s="48"/>
      <c r="H16" s="183">
        <v>0</v>
      </c>
      <c r="I16" s="38"/>
      <c r="J16" s="183">
        <v>0</v>
      </c>
      <c r="K16" s="40"/>
    </row>
    <row r="17" spans="1:11" s="353" customFormat="1" ht="22.05" customHeight="1">
      <c r="A17" s="264" t="s">
        <v>260</v>
      </c>
      <c r="B17" s="272">
        <v>2</v>
      </c>
      <c r="C17" s="272"/>
      <c r="D17" s="25">
        <v>245585</v>
      </c>
      <c r="E17" s="38"/>
      <c r="F17" s="183">
        <v>0</v>
      </c>
      <c r="G17" s="48"/>
      <c r="H17" s="183">
        <v>0</v>
      </c>
      <c r="I17" s="38"/>
      <c r="J17" s="183">
        <v>0</v>
      </c>
      <c r="K17" s="354"/>
    </row>
    <row r="18" spans="1:11" s="264" customFormat="1" ht="22.05" customHeight="1">
      <c r="A18" s="227" t="s">
        <v>255</v>
      </c>
      <c r="B18" s="336">
        <v>2</v>
      </c>
      <c r="C18" s="336"/>
      <c r="D18" s="38">
        <v>673969</v>
      </c>
      <c r="E18" s="42"/>
      <c r="F18" s="174">
        <v>0</v>
      </c>
      <c r="G18" s="344"/>
      <c r="H18" s="174">
        <v>0</v>
      </c>
      <c r="I18" s="42"/>
      <c r="J18" s="174">
        <v>0</v>
      </c>
      <c r="K18" s="40"/>
    </row>
    <row r="19" spans="1:11" s="264" customFormat="1" ht="22.05" customHeight="1">
      <c r="A19" s="264" t="s">
        <v>91</v>
      </c>
      <c r="C19" s="272"/>
      <c r="D19" s="25">
        <v>2312</v>
      </c>
      <c r="E19" s="38"/>
      <c r="F19" s="183">
        <v>0</v>
      </c>
      <c r="G19" s="48"/>
      <c r="H19" s="183">
        <v>0</v>
      </c>
      <c r="I19" s="38"/>
      <c r="J19" s="183">
        <v>0</v>
      </c>
      <c r="K19" s="40"/>
    </row>
    <row r="20" spans="1:11" s="264" customFormat="1" ht="22.05" customHeight="1">
      <c r="A20" s="274" t="s">
        <v>92</v>
      </c>
      <c r="B20" s="272"/>
      <c r="C20" s="272"/>
      <c r="D20" s="38">
        <v>26521</v>
      </c>
      <c r="E20" s="38"/>
      <c r="F20" s="38">
        <v>18</v>
      </c>
      <c r="G20" s="48"/>
      <c r="H20" s="38">
        <v>19</v>
      </c>
      <c r="I20" s="38"/>
      <c r="J20" s="38">
        <v>19</v>
      </c>
      <c r="K20" s="40"/>
    </row>
    <row r="21" spans="1:11" s="264" customFormat="1" ht="22.05" customHeight="1">
      <c r="A21" s="275" t="s">
        <v>93</v>
      </c>
      <c r="B21" s="265"/>
      <c r="C21" s="265"/>
      <c r="D21" s="138">
        <f>SUM(D10:D20)</f>
        <v>1868874</v>
      </c>
      <c r="E21" s="52"/>
      <c r="F21" s="138">
        <f>SUM(F10:F20)</f>
        <v>16667</v>
      </c>
      <c r="G21" s="343">
        <f>SUM(G10:G20)</f>
        <v>0</v>
      </c>
      <c r="H21" s="138">
        <f>SUM(H10:H20)</f>
        <v>45132</v>
      </c>
      <c r="I21" s="52"/>
      <c r="J21" s="138">
        <f>SUM(J10:J20)</f>
        <v>30674</v>
      </c>
      <c r="K21" s="40"/>
    </row>
    <row r="22" spans="1:11" s="264" customFormat="1" ht="22.05" customHeight="1">
      <c r="A22" s="276"/>
      <c r="B22" s="265"/>
      <c r="C22" s="265"/>
      <c r="D22" s="38"/>
      <c r="E22" s="38"/>
      <c r="F22" s="38"/>
      <c r="G22" s="48"/>
      <c r="H22" s="38"/>
      <c r="I22" s="38"/>
      <c r="J22" s="38"/>
      <c r="K22" s="40"/>
    </row>
    <row r="23" spans="1:11" s="264" customFormat="1" ht="22.05" customHeight="1">
      <c r="A23" s="269" t="s">
        <v>94</v>
      </c>
      <c r="B23" s="265"/>
      <c r="C23" s="265"/>
      <c r="D23" s="39"/>
      <c r="E23" s="39"/>
      <c r="F23" s="39"/>
      <c r="G23" s="342"/>
      <c r="H23" s="39"/>
      <c r="I23" s="39"/>
      <c r="J23" s="39"/>
      <c r="K23" s="40"/>
    </row>
    <row r="24" spans="1:11" s="264" customFormat="1" ht="22.05" customHeight="1">
      <c r="A24" s="274" t="s">
        <v>95</v>
      </c>
      <c r="B24" s="265"/>
      <c r="C24" s="265"/>
      <c r="D24" s="42">
        <v>12819</v>
      </c>
      <c r="E24" s="39"/>
      <c r="F24" s="42">
        <v>18058</v>
      </c>
      <c r="G24" s="342"/>
      <c r="H24" s="38">
        <v>10902</v>
      </c>
      <c r="I24" s="39"/>
      <c r="J24" s="38">
        <v>12565</v>
      </c>
      <c r="K24" s="40"/>
    </row>
    <row r="25" spans="1:11" s="264" customFormat="1" ht="22.05" customHeight="1">
      <c r="A25" s="274" t="s">
        <v>96</v>
      </c>
      <c r="B25" s="265"/>
      <c r="C25" s="265"/>
      <c r="D25" s="42">
        <v>506809</v>
      </c>
      <c r="E25" s="39"/>
      <c r="F25" s="174">
        <v>0</v>
      </c>
      <c r="G25" s="342"/>
      <c r="H25" s="174">
        <v>0</v>
      </c>
      <c r="I25" s="39"/>
      <c r="J25" s="183">
        <v>0</v>
      </c>
      <c r="K25" s="40"/>
    </row>
    <row r="26" spans="1:11" s="264" customFormat="1" ht="22.05" customHeight="1">
      <c r="A26" s="274" t="s">
        <v>97</v>
      </c>
      <c r="B26" s="265"/>
      <c r="C26" s="265"/>
      <c r="D26" s="42">
        <v>44346</v>
      </c>
      <c r="E26" s="39"/>
      <c r="F26" s="174">
        <v>0</v>
      </c>
      <c r="G26" s="342"/>
      <c r="H26" s="174">
        <v>0</v>
      </c>
      <c r="I26" s="39"/>
      <c r="J26" s="183">
        <v>0</v>
      </c>
      <c r="K26" s="40"/>
    </row>
    <row r="27" spans="1:11" s="264" customFormat="1" ht="22.05" customHeight="1">
      <c r="A27" s="274" t="s">
        <v>98</v>
      </c>
      <c r="B27" s="265"/>
      <c r="C27" s="265"/>
      <c r="D27" s="42">
        <v>6327</v>
      </c>
      <c r="E27" s="39"/>
      <c r="F27" s="174">
        <v>0</v>
      </c>
      <c r="G27" s="342"/>
      <c r="H27" s="174">
        <v>0</v>
      </c>
      <c r="I27" s="39"/>
      <c r="J27" s="183">
        <v>0</v>
      </c>
      <c r="K27" s="40"/>
    </row>
    <row r="28" spans="1:11" s="264" customFormat="1" ht="22.05" customHeight="1">
      <c r="A28" s="274" t="s">
        <v>99</v>
      </c>
      <c r="B28" s="265"/>
      <c r="C28" s="265"/>
      <c r="D28" s="42">
        <v>71506</v>
      </c>
      <c r="E28" s="39"/>
      <c r="F28" s="174">
        <v>0</v>
      </c>
      <c r="G28" s="342"/>
      <c r="H28" s="174">
        <v>0</v>
      </c>
      <c r="I28" s="39"/>
      <c r="J28" s="183">
        <v>0</v>
      </c>
      <c r="K28" s="40"/>
    </row>
    <row r="29" spans="1:11" s="264" customFormat="1" ht="22.05" customHeight="1">
      <c r="A29" s="274" t="s">
        <v>100</v>
      </c>
      <c r="B29" s="265"/>
      <c r="C29" s="265"/>
      <c r="D29" s="42">
        <v>36999</v>
      </c>
      <c r="E29" s="39"/>
      <c r="F29" s="174">
        <v>0</v>
      </c>
      <c r="G29" s="342"/>
      <c r="H29" s="174">
        <v>0</v>
      </c>
      <c r="I29" s="39"/>
      <c r="J29" s="183">
        <v>0</v>
      </c>
      <c r="K29" s="40"/>
    </row>
    <row r="30" spans="1:11" s="264" customFormat="1" ht="22.05" customHeight="1">
      <c r="A30" s="274" t="s">
        <v>101</v>
      </c>
      <c r="B30" s="272"/>
      <c r="C30" s="272"/>
      <c r="D30" s="42">
        <v>194779</v>
      </c>
      <c r="E30" s="38"/>
      <c r="F30" s="42">
        <v>34651</v>
      </c>
      <c r="G30" s="48"/>
      <c r="H30" s="38">
        <v>8879</v>
      </c>
      <c r="I30" s="38"/>
      <c r="J30" s="38">
        <v>16167</v>
      </c>
      <c r="K30" s="40"/>
    </row>
    <row r="31" spans="1:11" s="264" customFormat="1" ht="22.05" customHeight="1">
      <c r="A31" s="274" t="s">
        <v>102</v>
      </c>
      <c r="B31" s="272"/>
      <c r="C31" s="272"/>
      <c r="D31" s="42">
        <v>182993</v>
      </c>
      <c r="E31" s="38"/>
      <c r="F31" s="183">
        <v>2735</v>
      </c>
      <c r="G31" s="48"/>
      <c r="H31" s="183">
        <v>0</v>
      </c>
      <c r="I31" s="38"/>
      <c r="J31" s="183">
        <v>2735</v>
      </c>
      <c r="K31" s="40"/>
    </row>
    <row r="32" spans="1:11" s="264" customFormat="1" ht="22.05" customHeight="1">
      <c r="A32" s="275" t="s">
        <v>103</v>
      </c>
      <c r="B32" s="277"/>
      <c r="C32" s="277"/>
      <c r="D32" s="138">
        <f>SUM(D24:D31)</f>
        <v>1056578</v>
      </c>
      <c r="E32" s="53"/>
      <c r="F32" s="138">
        <f>SUM(F24:F31)</f>
        <v>55444</v>
      </c>
      <c r="G32" s="343">
        <f>SUM(G24:G30)</f>
        <v>0</v>
      </c>
      <c r="H32" s="138">
        <f>SUM(H24:H31)</f>
        <v>19781</v>
      </c>
      <c r="I32" s="52"/>
      <c r="J32" s="138">
        <f>SUM(J24:J31)</f>
        <v>31467</v>
      </c>
      <c r="K32" s="40"/>
    </row>
    <row r="33" spans="1:11" s="264" customFormat="1" ht="22.05" customHeight="1">
      <c r="A33" s="275"/>
      <c r="B33" s="277"/>
      <c r="C33" s="277"/>
      <c r="D33" s="46"/>
      <c r="E33" s="39"/>
      <c r="F33" s="46"/>
      <c r="G33" s="48"/>
      <c r="H33" s="46"/>
      <c r="I33" s="38"/>
      <c r="J33" s="46"/>
      <c r="K33" s="40"/>
    </row>
    <row r="34" spans="1:11" s="264" customFormat="1" ht="22.05" customHeight="1">
      <c r="A34" s="278" t="s">
        <v>261</v>
      </c>
      <c r="B34" s="277"/>
      <c r="C34" s="277"/>
      <c r="D34" s="139">
        <f>D21-D32</f>
        <v>812296</v>
      </c>
      <c r="E34" s="52"/>
      <c r="F34" s="147">
        <f>F21-F32</f>
        <v>-38777</v>
      </c>
      <c r="G34" s="343"/>
      <c r="H34" s="139">
        <f>H21-H32</f>
        <v>25351</v>
      </c>
      <c r="I34" s="52"/>
      <c r="J34" s="147">
        <f>J21-J32</f>
        <v>-793</v>
      </c>
      <c r="K34" s="40"/>
    </row>
    <row r="35" spans="1:11" s="264" customFormat="1" ht="22.05" customHeight="1">
      <c r="A35" s="274" t="s">
        <v>104</v>
      </c>
      <c r="B35" s="272"/>
      <c r="C35" s="272"/>
      <c r="D35" s="42">
        <v>-172465</v>
      </c>
      <c r="E35" s="43"/>
      <c r="F35" s="42">
        <v>-10978</v>
      </c>
      <c r="G35" s="48"/>
      <c r="H35" s="38">
        <v>-20889</v>
      </c>
      <c r="I35" s="38"/>
      <c r="J35" s="38">
        <v>-12065</v>
      </c>
      <c r="K35" s="40"/>
    </row>
    <row r="36" spans="1:11" s="264" customFormat="1" ht="22.05" customHeight="1">
      <c r="A36" s="227" t="s">
        <v>258</v>
      </c>
      <c r="B36" s="265"/>
      <c r="C36" s="265"/>
      <c r="D36" s="38">
        <v>-16137</v>
      </c>
      <c r="E36" s="42"/>
      <c r="F36" s="174">
        <v>31416</v>
      </c>
      <c r="G36" s="344"/>
      <c r="H36" s="183">
        <v>0</v>
      </c>
      <c r="I36" s="42"/>
      <c r="J36" s="174">
        <v>0</v>
      </c>
      <c r="K36" s="40"/>
    </row>
    <row r="37" spans="1:11" s="264" customFormat="1" ht="22.05" customHeight="1">
      <c r="A37" s="275" t="s">
        <v>107</v>
      </c>
      <c r="B37" s="265"/>
      <c r="C37" s="268"/>
      <c r="D37" s="209">
        <f>SUM(D34:D36)</f>
        <v>623694</v>
      </c>
      <c r="E37" s="145"/>
      <c r="F37" s="209">
        <f>SUM(F34:F36)</f>
        <v>-18339</v>
      </c>
      <c r="G37" s="345"/>
      <c r="H37" s="189">
        <f>SUM(H34:H36)</f>
        <v>4462</v>
      </c>
      <c r="I37" s="145"/>
      <c r="J37" s="209">
        <f>SUM(J34:J36)</f>
        <v>-12858</v>
      </c>
      <c r="K37" s="40"/>
    </row>
    <row r="38" spans="1:11" s="264" customFormat="1" ht="22.05" customHeight="1">
      <c r="A38" s="274" t="s">
        <v>265</v>
      </c>
      <c r="B38" s="265"/>
      <c r="C38" s="268"/>
      <c r="D38" s="184">
        <v>9963</v>
      </c>
      <c r="E38" s="38"/>
      <c r="F38" s="179">
        <v>-801</v>
      </c>
      <c r="G38" s="48"/>
      <c r="H38" s="205">
        <v>0</v>
      </c>
      <c r="I38" s="38"/>
      <c r="J38" s="179">
        <v>-801</v>
      </c>
      <c r="K38" s="40"/>
    </row>
    <row r="39" spans="1:11" s="264" customFormat="1" ht="22.05" customHeight="1">
      <c r="A39" s="263" t="s">
        <v>108</v>
      </c>
      <c r="B39" s="265"/>
      <c r="C39" s="265"/>
      <c r="D39" s="180">
        <f>SUM(D37:D38)</f>
        <v>633657</v>
      </c>
      <c r="E39" s="54"/>
      <c r="F39" s="180">
        <f>SUM(F37:F38)</f>
        <v>-19140</v>
      </c>
      <c r="G39" s="346"/>
      <c r="H39" s="180">
        <f>SUM(H37:H38)</f>
        <v>4462</v>
      </c>
      <c r="I39" s="54"/>
      <c r="J39" s="180">
        <f>SUM(J37:J38)</f>
        <v>-13659</v>
      </c>
      <c r="K39" s="40"/>
    </row>
    <row r="40" spans="1:11" s="264" customFormat="1" ht="22.05" customHeight="1">
      <c r="B40" s="268"/>
      <c r="C40" s="268"/>
      <c r="D40" s="334"/>
      <c r="G40" s="340"/>
      <c r="K40" s="40"/>
    </row>
    <row r="41" spans="1:11" s="264" customFormat="1" ht="22.05" customHeight="1">
      <c r="A41" s="262" t="s">
        <v>0</v>
      </c>
      <c r="B41" s="262"/>
      <c r="C41" s="262"/>
      <c r="D41" s="262"/>
      <c r="E41" s="262"/>
      <c r="F41" s="262"/>
      <c r="G41" s="338"/>
      <c r="H41" s="262"/>
      <c r="I41" s="262"/>
      <c r="J41" s="262"/>
      <c r="K41" s="40"/>
    </row>
    <row r="42" spans="1:11" s="264" customFormat="1" ht="22.05" customHeight="1">
      <c r="A42" s="262" t="s">
        <v>81</v>
      </c>
      <c r="B42" s="262"/>
      <c r="C42" s="262"/>
      <c r="D42" s="262"/>
      <c r="E42" s="262"/>
      <c r="F42" s="262"/>
      <c r="G42" s="338"/>
      <c r="H42" s="262"/>
      <c r="I42" s="262"/>
      <c r="J42" s="262"/>
      <c r="K42" s="40"/>
    </row>
    <row r="43" spans="1:11" s="264" customFormat="1" ht="22.05" customHeight="1">
      <c r="A43" s="382"/>
      <c r="B43" s="382"/>
      <c r="C43" s="382"/>
      <c r="D43" s="382"/>
      <c r="E43" s="382"/>
      <c r="F43" s="382"/>
      <c r="G43" s="382"/>
      <c r="H43" s="382"/>
      <c r="I43" s="382"/>
      <c r="J43" s="382"/>
      <c r="K43" s="40"/>
    </row>
    <row r="44" spans="1:11" s="264" customFormat="1" ht="22.05" customHeight="1">
      <c r="D44" s="379" t="s">
        <v>2</v>
      </c>
      <c r="E44" s="379"/>
      <c r="F44" s="379"/>
      <c r="G44" s="379"/>
      <c r="H44" s="379" t="s">
        <v>3</v>
      </c>
      <c r="I44" s="379"/>
      <c r="J44" s="379"/>
      <c r="K44" s="40"/>
    </row>
    <row r="45" spans="1:11" s="264" customFormat="1" ht="22.05" customHeight="1">
      <c r="B45" s="265"/>
      <c r="C45" s="265"/>
      <c r="D45" s="380" t="s">
        <v>82</v>
      </c>
      <c r="E45" s="380"/>
      <c r="F45" s="380"/>
      <c r="G45" s="339"/>
      <c r="H45" s="380" t="s">
        <v>82</v>
      </c>
      <c r="I45" s="380"/>
      <c r="J45" s="380"/>
      <c r="K45" s="40"/>
    </row>
    <row r="46" spans="1:11" s="264" customFormat="1" ht="22.05" customHeight="1">
      <c r="B46" s="265"/>
      <c r="C46" s="265"/>
      <c r="D46" s="380" t="s">
        <v>83</v>
      </c>
      <c r="E46" s="380"/>
      <c r="F46" s="380"/>
      <c r="G46" s="339"/>
      <c r="H46" s="380" t="s">
        <v>83</v>
      </c>
      <c r="I46" s="380"/>
      <c r="J46" s="380"/>
      <c r="K46" s="40"/>
    </row>
    <row r="47" spans="1:11" s="264" customFormat="1" ht="22.05" customHeight="1">
      <c r="B47" s="265"/>
      <c r="C47" s="265"/>
      <c r="D47" s="266">
        <v>2566</v>
      </c>
      <c r="F47" s="266">
        <v>2565</v>
      </c>
      <c r="G47" s="340"/>
      <c r="H47" s="266">
        <v>2566</v>
      </c>
      <c r="J47" s="266">
        <v>2565</v>
      </c>
      <c r="K47" s="40"/>
    </row>
    <row r="48" spans="1:11" s="264" customFormat="1" ht="22.05" customHeight="1">
      <c r="B48" s="265"/>
      <c r="C48" s="265"/>
      <c r="D48" s="381" t="s">
        <v>9</v>
      </c>
      <c r="E48" s="381"/>
      <c r="F48" s="381"/>
      <c r="G48" s="381"/>
      <c r="H48" s="381"/>
      <c r="I48" s="381"/>
      <c r="J48" s="381"/>
      <c r="K48" s="40"/>
    </row>
    <row r="49" spans="1:11" s="264" customFormat="1" ht="22.05" customHeight="1">
      <c r="A49" s="284" t="s">
        <v>109</v>
      </c>
      <c r="B49" s="277"/>
      <c r="C49" s="277"/>
      <c r="D49" s="285"/>
      <c r="F49" s="285"/>
      <c r="G49" s="340"/>
      <c r="H49" s="285"/>
      <c r="I49" s="285"/>
      <c r="J49" s="285"/>
      <c r="K49" s="40"/>
    </row>
    <row r="50" spans="1:11" s="264" customFormat="1" ht="22.05" customHeight="1">
      <c r="A50" s="286" t="s">
        <v>110</v>
      </c>
      <c r="B50" s="277"/>
      <c r="C50" s="277"/>
      <c r="D50" s="285"/>
      <c r="E50" s="285"/>
      <c r="F50" s="285"/>
      <c r="G50" s="347"/>
      <c r="H50" s="285"/>
      <c r="I50" s="285"/>
      <c r="J50" s="285"/>
      <c r="K50" s="40"/>
    </row>
    <row r="51" spans="1:11" s="264" customFormat="1" ht="22.05" customHeight="1">
      <c r="A51" s="287" t="s">
        <v>267</v>
      </c>
      <c r="B51" s="277"/>
      <c r="C51" s="277"/>
      <c r="D51" s="38">
        <v>-14332</v>
      </c>
      <c r="E51" s="38"/>
      <c r="F51" s="38">
        <v>-4962</v>
      </c>
      <c r="G51" s="344"/>
      <c r="H51" s="42">
        <v>50</v>
      </c>
      <c r="I51" s="44"/>
      <c r="J51" s="42">
        <v>40</v>
      </c>
      <c r="K51" s="40"/>
    </row>
    <row r="52" spans="1:11" s="264" customFormat="1" ht="22.05" customHeight="1">
      <c r="A52" s="271" t="s">
        <v>112</v>
      </c>
      <c r="B52" s="277"/>
      <c r="C52" s="277"/>
      <c r="D52" s="45">
        <v>17763</v>
      </c>
      <c r="E52" s="38"/>
      <c r="F52" s="45">
        <v>32788</v>
      </c>
      <c r="G52" s="344"/>
      <c r="H52" s="30">
        <v>0</v>
      </c>
      <c r="I52" s="221"/>
      <c r="J52" s="30">
        <v>0</v>
      </c>
      <c r="K52" s="40"/>
    </row>
    <row r="53" spans="1:11" s="264" customFormat="1" ht="22.05" customHeight="1">
      <c r="A53" s="284" t="s">
        <v>113</v>
      </c>
      <c r="B53" s="277"/>
      <c r="C53" s="277"/>
      <c r="D53" s="140">
        <f>SUM(D51:D52)</f>
        <v>3431</v>
      </c>
      <c r="E53" s="53"/>
      <c r="F53" s="140">
        <f>SUM(F51:F52)</f>
        <v>27826</v>
      </c>
      <c r="G53" s="348"/>
      <c r="H53" s="140">
        <f>SUM(H51:H52)</f>
        <v>50</v>
      </c>
      <c r="I53" s="53"/>
      <c r="J53" s="140">
        <f>SUM(J51:J52)</f>
        <v>40</v>
      </c>
      <c r="K53" s="40"/>
    </row>
    <row r="54" spans="1:11" s="264" customFormat="1" ht="22.05" customHeight="1">
      <c r="A54" s="288"/>
      <c r="B54" s="277"/>
      <c r="C54" s="277"/>
      <c r="D54" s="38"/>
      <c r="E54" s="38"/>
      <c r="F54" s="38"/>
      <c r="G54" s="344"/>
      <c r="H54" s="38"/>
      <c r="I54" s="44"/>
      <c r="J54" s="38"/>
      <c r="K54" s="40"/>
    </row>
    <row r="55" spans="1:11" s="264" customFormat="1" ht="22.05" customHeight="1">
      <c r="A55" s="289" t="s">
        <v>114</v>
      </c>
      <c r="B55" s="277"/>
      <c r="C55" s="277"/>
      <c r="D55" s="38"/>
      <c r="E55" s="38"/>
      <c r="F55" s="38"/>
      <c r="G55" s="344"/>
      <c r="H55" s="41"/>
      <c r="I55" s="44"/>
      <c r="J55" s="41"/>
      <c r="K55" s="40"/>
    </row>
    <row r="56" spans="1:11" s="264" customFormat="1" ht="22.05" customHeight="1">
      <c r="A56" s="287" t="s">
        <v>254</v>
      </c>
      <c r="B56" s="277"/>
      <c r="C56" s="277"/>
      <c r="D56" s="26">
        <v>421019</v>
      </c>
      <c r="E56" s="38"/>
      <c r="F56" s="26">
        <v>0</v>
      </c>
      <c r="G56" s="344"/>
      <c r="H56" s="42">
        <v>140933</v>
      </c>
      <c r="I56" s="44"/>
      <c r="J56" s="26">
        <v>0</v>
      </c>
      <c r="K56" s="40"/>
    </row>
    <row r="57" spans="1:11" s="264" customFormat="1" ht="22.05" customHeight="1">
      <c r="A57" s="287" t="s">
        <v>115</v>
      </c>
      <c r="B57" s="277"/>
      <c r="C57" s="277"/>
      <c r="D57" s="222">
        <v>5275</v>
      </c>
      <c r="E57" s="38"/>
      <c r="F57" s="220">
        <v>4740</v>
      </c>
      <c r="G57" s="344"/>
      <c r="H57" s="223">
        <v>0</v>
      </c>
      <c r="I57" s="221"/>
      <c r="J57" s="223">
        <v>0</v>
      </c>
      <c r="K57" s="40"/>
    </row>
    <row r="58" spans="1:11" s="264" customFormat="1" ht="22.05" customHeight="1">
      <c r="A58" s="290" t="s">
        <v>116</v>
      </c>
      <c r="B58" s="277"/>
      <c r="C58" s="277"/>
      <c r="D58" s="180">
        <f>SUM(D56:D57)</f>
        <v>426294</v>
      </c>
      <c r="E58" s="52"/>
      <c r="F58" s="180">
        <f>SUM(F56:F57)</f>
        <v>4740</v>
      </c>
      <c r="G58" s="343"/>
      <c r="H58" s="180">
        <f>SUM(H56:H57)</f>
        <v>140933</v>
      </c>
      <c r="I58" s="52"/>
      <c r="J58" s="180">
        <f>SUM(J56:J57)</f>
        <v>0</v>
      </c>
      <c r="K58" s="40"/>
    </row>
    <row r="59" spans="1:11" s="264" customFormat="1" ht="22.05" customHeight="1">
      <c r="A59" s="290" t="s">
        <v>117</v>
      </c>
      <c r="B59" s="277"/>
      <c r="C59" s="277"/>
      <c r="D59" s="176">
        <f>D53+D58</f>
        <v>429725</v>
      </c>
      <c r="E59" s="53"/>
      <c r="F59" s="176">
        <f>F53+F58</f>
        <v>32566</v>
      </c>
      <c r="G59" s="348"/>
      <c r="H59" s="176">
        <f>H53+H58</f>
        <v>140983</v>
      </c>
      <c r="I59" s="53"/>
      <c r="J59" s="176">
        <f>J53+J58</f>
        <v>40</v>
      </c>
      <c r="K59" s="40"/>
    </row>
    <row r="60" spans="1:11" s="280" customFormat="1" ht="22.05" customHeight="1" thickBot="1">
      <c r="A60" s="303" t="s">
        <v>118</v>
      </c>
      <c r="B60" s="295"/>
      <c r="C60" s="281"/>
      <c r="D60" s="182">
        <f>D59+D39</f>
        <v>1063382</v>
      </c>
      <c r="E60" s="165"/>
      <c r="F60" s="182">
        <f>F59+F39</f>
        <v>13426</v>
      </c>
      <c r="G60" s="349"/>
      <c r="H60" s="182">
        <f>H59+H39</f>
        <v>145445</v>
      </c>
      <c r="I60" s="165"/>
      <c r="J60" s="182">
        <f>J59+J39</f>
        <v>-13619</v>
      </c>
    </row>
    <row r="61" spans="1:11" s="264" customFormat="1" ht="21" customHeight="1" thickTop="1">
      <c r="A61" s="263"/>
      <c r="B61" s="335"/>
      <c r="C61" s="283"/>
      <c r="D61" s="47"/>
      <c r="E61" s="47"/>
      <c r="F61" s="47"/>
      <c r="G61" s="350"/>
      <c r="H61" s="139"/>
      <c r="I61" s="47"/>
      <c r="J61" s="139"/>
      <c r="K61" s="40"/>
    </row>
    <row r="62" spans="1:11" s="264" customFormat="1" ht="21" customHeight="1">
      <c r="A62" s="263" t="s">
        <v>119</v>
      </c>
      <c r="B62" s="283"/>
      <c r="C62" s="283"/>
      <c r="D62" s="47"/>
      <c r="E62" s="47"/>
      <c r="F62" s="47"/>
      <c r="G62" s="350"/>
      <c r="H62" s="139"/>
      <c r="I62" s="47"/>
      <c r="J62" s="139"/>
      <c r="K62" s="40"/>
    </row>
    <row r="63" spans="1:11" s="264" customFormat="1" ht="21" customHeight="1">
      <c r="A63" s="264" t="s">
        <v>120</v>
      </c>
      <c r="B63" s="283"/>
      <c r="C63" s="283"/>
      <c r="D63" s="221">
        <v>775966</v>
      </c>
      <c r="E63" s="221"/>
      <c r="F63" s="221">
        <v>-19140</v>
      </c>
      <c r="G63" s="351"/>
      <c r="H63" s="296">
        <v>4462</v>
      </c>
      <c r="I63" s="221"/>
      <c r="J63" s="221">
        <v>-13659</v>
      </c>
      <c r="K63" s="40"/>
    </row>
    <row r="64" spans="1:11" s="264" customFormat="1" ht="21" customHeight="1">
      <c r="A64" s="264" t="s">
        <v>121</v>
      </c>
      <c r="B64" s="283"/>
      <c r="C64" s="283"/>
      <c r="D64" s="221">
        <v>-142309</v>
      </c>
      <c r="E64" s="221"/>
      <c r="F64" s="174">
        <v>0</v>
      </c>
      <c r="G64" s="351"/>
      <c r="H64" s="174">
        <v>0</v>
      </c>
      <c r="I64" s="221"/>
      <c r="J64" s="174">
        <v>0</v>
      </c>
      <c r="K64" s="40"/>
    </row>
    <row r="65" spans="1:11" s="264" customFormat="1" ht="21" customHeight="1" thickBot="1">
      <c r="B65" s="283"/>
      <c r="C65" s="283"/>
      <c r="D65" s="182">
        <f>D39</f>
        <v>633657</v>
      </c>
      <c r="E65" s="165"/>
      <c r="F65" s="182">
        <f>SUM(F63:F64)</f>
        <v>-19140</v>
      </c>
      <c r="G65" s="349"/>
      <c r="H65" s="182">
        <f>SUM(H63:H64)</f>
        <v>4462</v>
      </c>
      <c r="I65" s="165"/>
      <c r="J65" s="182">
        <f>SUM(J63:J64)</f>
        <v>-13659</v>
      </c>
      <c r="K65" s="40"/>
    </row>
    <row r="66" spans="1:11" s="264" customFormat="1" ht="21" customHeight="1" thickTop="1">
      <c r="A66" s="263"/>
      <c r="B66" s="283"/>
      <c r="C66" s="283"/>
      <c r="D66" s="47"/>
      <c r="E66" s="47"/>
      <c r="F66" s="47"/>
      <c r="G66" s="350"/>
      <c r="H66" s="139"/>
      <c r="I66" s="47"/>
      <c r="J66" s="139"/>
      <c r="K66" s="40"/>
    </row>
    <row r="67" spans="1:11" s="264" customFormat="1" ht="21" customHeight="1">
      <c r="A67" s="263" t="s">
        <v>122</v>
      </c>
      <c r="B67" s="283"/>
      <c r="C67" s="283"/>
      <c r="D67" s="47"/>
      <c r="E67" s="47"/>
      <c r="F67" s="47"/>
      <c r="G67" s="350"/>
      <c r="H67" s="139"/>
      <c r="I67" s="47"/>
      <c r="J67" s="139"/>
      <c r="K67" s="40"/>
    </row>
    <row r="68" spans="1:11" s="264" customFormat="1" ht="21" customHeight="1">
      <c r="A68" s="264" t="s">
        <v>120</v>
      </c>
      <c r="B68" s="283"/>
      <c r="C68" s="283"/>
      <c r="D68" s="221">
        <v>1203411</v>
      </c>
      <c r="E68" s="221"/>
      <c r="F68" s="221">
        <v>13426</v>
      </c>
      <c r="G68" s="351"/>
      <c r="H68" s="296">
        <v>145445</v>
      </c>
      <c r="I68" s="221"/>
      <c r="J68" s="221">
        <v>-13619</v>
      </c>
      <c r="K68" s="40"/>
    </row>
    <row r="69" spans="1:11" s="264" customFormat="1" ht="21" customHeight="1">
      <c r="A69" s="264" t="s">
        <v>121</v>
      </c>
      <c r="B69" s="283"/>
      <c r="C69" s="283"/>
      <c r="D69" s="221">
        <v>-140029</v>
      </c>
      <c r="E69" s="221"/>
      <c r="F69" s="174">
        <v>0</v>
      </c>
      <c r="G69" s="351"/>
      <c r="H69" s="174">
        <v>0</v>
      </c>
      <c r="I69" s="221"/>
      <c r="J69" s="174">
        <v>0</v>
      </c>
      <c r="K69" s="40"/>
    </row>
    <row r="70" spans="1:11" s="264" customFormat="1" ht="21" customHeight="1" thickBot="1">
      <c r="B70" s="283"/>
      <c r="C70" s="283"/>
      <c r="D70" s="182">
        <f>D60</f>
        <v>1063382</v>
      </c>
      <c r="E70" s="165"/>
      <c r="F70" s="182">
        <f>SUM(F68:F69)</f>
        <v>13426</v>
      </c>
      <c r="G70" s="349"/>
      <c r="H70" s="182">
        <f>SUM(H68:H69)</f>
        <v>145445</v>
      </c>
      <c r="I70" s="165"/>
      <c r="J70" s="182">
        <f>SUM(J68:J69)</f>
        <v>-13619</v>
      </c>
      <c r="K70" s="40"/>
    </row>
    <row r="71" spans="1:11" s="264" customFormat="1" ht="21" customHeight="1" thickTop="1">
      <c r="A71" s="263"/>
      <c r="B71" s="283"/>
      <c r="C71" s="283"/>
      <c r="D71" s="47"/>
      <c r="E71" s="47"/>
      <c r="F71" s="47"/>
      <c r="G71" s="350"/>
      <c r="H71" s="139"/>
      <c r="I71" s="47"/>
      <c r="J71" s="139"/>
      <c r="K71" s="40"/>
    </row>
    <row r="72" spans="1:11" s="264" customFormat="1" ht="23.1" customHeight="1">
      <c r="A72" s="263" t="s">
        <v>123</v>
      </c>
      <c r="B72" s="268"/>
      <c r="C72" s="268"/>
      <c r="D72" s="47"/>
      <c r="E72" s="47"/>
      <c r="F72" s="47"/>
      <c r="G72" s="350"/>
      <c r="H72" s="139"/>
      <c r="I72" s="47"/>
      <c r="J72" s="139"/>
    </row>
    <row r="73" spans="1:11" ht="22.2" thickBot="1">
      <c r="A73" s="264" t="s">
        <v>124</v>
      </c>
      <c r="D73" s="166">
        <v>2.0245484218635226</v>
      </c>
      <c r="E73" s="145"/>
      <c r="F73" s="166">
        <v>-5.5341040753905731E-2</v>
      </c>
      <c r="G73" s="49"/>
      <c r="H73" s="166">
        <v>1.2901343983486279E-2</v>
      </c>
      <c r="I73" s="50"/>
      <c r="J73" s="166">
        <v>-3.9493379083469095E-2</v>
      </c>
    </row>
    <row r="74" spans="1:11" ht="22.05" customHeight="1" thickTop="1"/>
    <row r="76" spans="1:11" s="280" customFormat="1" ht="22.05" customHeight="1">
      <c r="A76" s="287"/>
      <c r="B76" s="301"/>
      <c r="C76" s="301"/>
      <c r="D76" s="67"/>
      <c r="E76" s="39"/>
      <c r="F76" s="39"/>
      <c r="G76" s="48"/>
      <c r="H76" s="39"/>
      <c r="I76" s="38"/>
      <c r="J76" s="39"/>
    </row>
  </sheetData>
  <mergeCells count="15">
    <mergeCell ref="D48:J48"/>
    <mergeCell ref="D45:F45"/>
    <mergeCell ref="H45:J45"/>
    <mergeCell ref="D46:F46"/>
    <mergeCell ref="H46:J46"/>
    <mergeCell ref="D4:G4"/>
    <mergeCell ref="D44:G44"/>
    <mergeCell ref="H4:J4"/>
    <mergeCell ref="D6:F6"/>
    <mergeCell ref="H6:J6"/>
    <mergeCell ref="D5:F5"/>
    <mergeCell ref="H5:J5"/>
    <mergeCell ref="D8:J8"/>
    <mergeCell ref="A43:J43"/>
    <mergeCell ref="H44:J44"/>
  </mergeCells>
  <phoneticPr fontId="5" type="noConversion"/>
  <pageMargins left="0.8" right="0.8" top="0.48" bottom="0.4" header="0.5" footer="0.5"/>
  <pageSetup paperSize="9" scale="71" firstPageNumber="6"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0" max="16383" man="1"/>
  </rowBreaks>
  <ignoredErrors>
    <ignoredError sqref="G32"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3"/>
  <sheetViews>
    <sheetView view="pageBreakPreview" zoomScale="80" zoomScaleNormal="70" zoomScaleSheetLayoutView="80" workbookViewId="0">
      <selection sqref="A1:P1"/>
    </sheetView>
  </sheetViews>
  <sheetFormatPr defaultColWidth="10.625" defaultRowHeight="22.05" customHeight="1"/>
  <cols>
    <col min="1" max="1" width="65.75" style="300" customWidth="1"/>
    <col min="2" max="2" width="11.125" style="299" customWidth="1"/>
    <col min="3" max="4" width="1.625" style="299" customWidth="1"/>
    <col min="5" max="5" width="15.125" style="300" customWidth="1"/>
    <col min="6" max="6" width="1.625" style="300" customWidth="1"/>
    <col min="7" max="7" width="15.125" style="300" customWidth="1"/>
    <col min="8" max="8" width="1.625" style="300" customWidth="1"/>
    <col min="9" max="9" width="15.125" style="300" customWidth="1"/>
    <col min="10" max="10" width="1.5" style="300" customWidth="1"/>
    <col min="11" max="11" width="15.125" style="300" customWidth="1"/>
    <col min="12" max="12" width="2" style="300" customWidth="1"/>
    <col min="13" max="16384" width="10.625" style="300"/>
  </cols>
  <sheetData>
    <row r="1" spans="1:16" s="261" customFormat="1" ht="22.05" customHeight="1">
      <c r="A1" s="383" t="s">
        <v>0</v>
      </c>
      <c r="B1" s="383"/>
      <c r="C1" s="383"/>
      <c r="D1" s="383"/>
      <c r="E1" s="383"/>
      <c r="F1" s="383"/>
      <c r="G1" s="383"/>
      <c r="H1" s="383"/>
      <c r="I1" s="383"/>
      <c r="J1" s="383"/>
      <c r="K1" s="383"/>
      <c r="L1" s="383"/>
      <c r="M1" s="383"/>
      <c r="N1" s="383"/>
      <c r="O1" s="383"/>
      <c r="P1" s="383"/>
    </row>
    <row r="2" spans="1:16" s="261" customFormat="1" ht="22.05" customHeight="1">
      <c r="A2" s="384" t="s">
        <v>81</v>
      </c>
      <c r="B2" s="384"/>
      <c r="C2" s="384"/>
      <c r="D2" s="384"/>
      <c r="E2" s="384"/>
      <c r="F2" s="384"/>
      <c r="G2" s="384"/>
      <c r="H2" s="384"/>
      <c r="I2" s="384"/>
      <c r="J2" s="384"/>
      <c r="K2" s="384"/>
    </row>
    <row r="3" spans="1:16" s="261" customFormat="1" ht="22.05" customHeight="1">
      <c r="A3" s="262"/>
      <c r="B3" s="262"/>
      <c r="C3" s="262"/>
      <c r="D3" s="262"/>
      <c r="E3" s="262"/>
      <c r="F3" s="262"/>
      <c r="G3" s="262"/>
      <c r="H3" s="262"/>
      <c r="I3" s="262"/>
      <c r="J3" s="262"/>
      <c r="K3" s="262"/>
    </row>
    <row r="4" spans="1:16" s="264" customFormat="1" ht="22.05" customHeight="1">
      <c r="A4" s="263"/>
      <c r="E4" s="379" t="s">
        <v>2</v>
      </c>
      <c r="F4" s="379"/>
      <c r="G4" s="379"/>
      <c r="H4" s="379"/>
      <c r="I4" s="379" t="s">
        <v>3</v>
      </c>
      <c r="J4" s="379"/>
      <c r="K4" s="379"/>
    </row>
    <row r="5" spans="1:16" s="264" customFormat="1" ht="22.05" customHeight="1">
      <c r="A5" s="263"/>
      <c r="B5" s="265"/>
      <c r="C5" s="265"/>
      <c r="D5" s="356"/>
      <c r="E5" s="380" t="s">
        <v>125</v>
      </c>
      <c r="F5" s="380"/>
      <c r="G5" s="380"/>
      <c r="H5" s="266"/>
      <c r="I5" s="380" t="s">
        <v>125</v>
      </c>
      <c r="J5" s="380"/>
      <c r="K5" s="380"/>
    </row>
    <row r="6" spans="1:16" s="264" customFormat="1" ht="22.05" customHeight="1">
      <c r="A6" s="263"/>
      <c r="B6" s="265"/>
      <c r="C6" s="265"/>
      <c r="D6" s="356"/>
      <c r="E6" s="380" t="s">
        <v>83</v>
      </c>
      <c r="F6" s="380"/>
      <c r="G6" s="380"/>
      <c r="H6" s="266"/>
      <c r="I6" s="380" t="s">
        <v>83</v>
      </c>
      <c r="J6" s="380"/>
      <c r="K6" s="380"/>
    </row>
    <row r="7" spans="1:16" s="264" customFormat="1" ht="22.05" customHeight="1">
      <c r="A7" s="263"/>
      <c r="B7" s="267" t="s">
        <v>7</v>
      </c>
      <c r="C7" s="265"/>
      <c r="D7" s="356"/>
      <c r="E7" s="266">
        <v>2566</v>
      </c>
      <c r="G7" s="266">
        <v>2565</v>
      </c>
      <c r="I7" s="266">
        <v>2566</v>
      </c>
      <c r="K7" s="266">
        <v>2565</v>
      </c>
    </row>
    <row r="8" spans="1:16" s="264" customFormat="1" ht="22.05" customHeight="1">
      <c r="A8" s="263"/>
      <c r="B8" s="268"/>
      <c r="C8" s="268"/>
      <c r="D8" s="268"/>
      <c r="E8" s="381" t="s">
        <v>9</v>
      </c>
      <c r="F8" s="381"/>
      <c r="G8" s="381"/>
      <c r="H8" s="381"/>
      <c r="I8" s="381"/>
      <c r="J8" s="381"/>
      <c r="K8" s="381"/>
    </row>
    <row r="9" spans="1:16" s="264" customFormat="1" ht="22.05" customHeight="1">
      <c r="A9" s="269" t="s">
        <v>84</v>
      </c>
      <c r="B9" s="265"/>
      <c r="C9" s="265"/>
      <c r="D9" s="356"/>
      <c r="E9" s="273"/>
      <c r="H9" s="270"/>
      <c r="I9" s="270"/>
      <c r="J9" s="270"/>
      <c r="K9" s="270"/>
    </row>
    <row r="10" spans="1:16" s="264" customFormat="1" ht="22.05" customHeight="1">
      <c r="A10" s="271" t="s">
        <v>85</v>
      </c>
      <c r="B10" s="272">
        <v>3</v>
      </c>
      <c r="C10" s="272"/>
      <c r="D10" s="272"/>
      <c r="E10" s="38">
        <v>143937</v>
      </c>
      <c r="F10" s="39"/>
      <c r="G10" s="183">
        <v>71558</v>
      </c>
      <c r="H10" s="39"/>
      <c r="I10" s="38">
        <v>142959</v>
      </c>
      <c r="J10" s="39"/>
      <c r="K10" s="183">
        <v>81186</v>
      </c>
      <c r="L10" s="40"/>
      <c r="M10" s="273"/>
    </row>
    <row r="11" spans="1:16" s="264" customFormat="1" ht="22.05" customHeight="1">
      <c r="A11" s="271" t="s">
        <v>86</v>
      </c>
      <c r="B11" s="272"/>
      <c r="C11" s="272"/>
      <c r="D11" s="272"/>
      <c r="E11" s="25">
        <v>465371</v>
      </c>
      <c r="F11" s="39"/>
      <c r="G11" s="183">
        <v>0</v>
      </c>
      <c r="H11" s="39"/>
      <c r="I11" s="183">
        <v>0</v>
      </c>
      <c r="J11" s="39"/>
      <c r="K11" s="183">
        <v>0</v>
      </c>
      <c r="L11" s="40"/>
      <c r="M11" s="273"/>
    </row>
    <row r="12" spans="1:16" s="264" customFormat="1" ht="22.05" customHeight="1">
      <c r="A12" s="271" t="s">
        <v>87</v>
      </c>
      <c r="B12" s="272"/>
      <c r="C12" s="272"/>
      <c r="D12" s="272"/>
      <c r="E12" s="25">
        <v>149525</v>
      </c>
      <c r="F12" s="39"/>
      <c r="G12" s="183">
        <v>0</v>
      </c>
      <c r="H12" s="39"/>
      <c r="I12" s="183">
        <v>0</v>
      </c>
      <c r="J12" s="39"/>
      <c r="K12" s="183">
        <v>0</v>
      </c>
      <c r="L12" s="40"/>
      <c r="M12" s="273"/>
    </row>
    <row r="13" spans="1:16" s="264" customFormat="1" ht="22.05" customHeight="1">
      <c r="A13" s="271" t="s">
        <v>88</v>
      </c>
      <c r="B13" s="272">
        <v>3</v>
      </c>
      <c r="C13" s="272"/>
      <c r="D13" s="272"/>
      <c r="E13" s="25">
        <v>30155</v>
      </c>
      <c r="F13" s="39"/>
      <c r="G13" s="183">
        <v>0</v>
      </c>
      <c r="H13" s="39"/>
      <c r="I13" s="183">
        <v>0</v>
      </c>
      <c r="J13" s="39"/>
      <c r="K13" s="183">
        <v>0</v>
      </c>
      <c r="L13" s="40"/>
      <c r="M13" s="273"/>
    </row>
    <row r="14" spans="1:16" s="264" customFormat="1" ht="22.05" customHeight="1">
      <c r="A14" s="271" t="s">
        <v>89</v>
      </c>
      <c r="B14" s="272"/>
      <c r="C14" s="272"/>
      <c r="D14" s="272"/>
      <c r="E14" s="25">
        <v>24673</v>
      </c>
      <c r="F14" s="39"/>
      <c r="G14" s="183">
        <v>0</v>
      </c>
      <c r="H14" s="39"/>
      <c r="I14" s="183">
        <v>0</v>
      </c>
      <c r="J14" s="39"/>
      <c r="K14" s="183">
        <v>0</v>
      </c>
      <c r="L14" s="40"/>
      <c r="M14" s="273"/>
    </row>
    <row r="15" spans="1:16" s="264" customFormat="1" ht="22.05" customHeight="1">
      <c r="A15" s="271" t="s">
        <v>90</v>
      </c>
      <c r="B15" s="272"/>
      <c r="C15" s="272"/>
      <c r="D15" s="272"/>
      <c r="E15" s="25">
        <v>0</v>
      </c>
      <c r="F15" s="39"/>
      <c r="G15" s="38">
        <v>5512</v>
      </c>
      <c r="H15" s="39"/>
      <c r="I15" s="25">
        <v>0</v>
      </c>
      <c r="J15" s="39"/>
      <c r="K15" s="38">
        <v>5512</v>
      </c>
      <c r="L15" s="40"/>
      <c r="M15" s="273"/>
    </row>
    <row r="16" spans="1:16" s="264" customFormat="1" ht="22.05" customHeight="1">
      <c r="A16" s="264" t="s">
        <v>126</v>
      </c>
      <c r="C16" s="272"/>
      <c r="D16" s="272"/>
      <c r="E16" s="25">
        <v>207005</v>
      </c>
      <c r="F16" s="38"/>
      <c r="G16" s="183">
        <v>0</v>
      </c>
      <c r="H16" s="38"/>
      <c r="I16" s="25">
        <v>0</v>
      </c>
      <c r="J16" s="38"/>
      <c r="K16" s="183">
        <v>55479</v>
      </c>
      <c r="L16" s="40"/>
    </row>
    <row r="17" spans="1:12" s="264" customFormat="1" ht="22.05" customHeight="1">
      <c r="A17" s="264" t="s">
        <v>260</v>
      </c>
      <c r="B17" s="272">
        <v>2</v>
      </c>
      <c r="C17" s="272"/>
      <c r="D17" s="272"/>
      <c r="E17" s="25">
        <v>245585</v>
      </c>
      <c r="F17" s="38"/>
      <c r="G17" s="159">
        <v>0</v>
      </c>
      <c r="H17" s="38"/>
      <c r="I17" s="25">
        <v>0</v>
      </c>
      <c r="J17" s="38"/>
      <c r="K17" s="159">
        <v>0</v>
      </c>
      <c r="L17" s="40"/>
    </row>
    <row r="18" spans="1:12" s="264" customFormat="1" ht="22.05" customHeight="1">
      <c r="A18" s="227" t="s">
        <v>255</v>
      </c>
      <c r="B18" s="272">
        <v>2</v>
      </c>
      <c r="C18" s="272"/>
      <c r="D18" s="272"/>
      <c r="E18" s="25">
        <v>673969</v>
      </c>
      <c r="F18" s="38"/>
      <c r="G18" s="159">
        <v>0</v>
      </c>
      <c r="H18" s="38"/>
      <c r="I18" s="25">
        <v>0</v>
      </c>
      <c r="J18" s="38"/>
      <c r="K18" s="159">
        <v>0</v>
      </c>
      <c r="L18" s="40"/>
    </row>
    <row r="19" spans="1:12" s="264" customFormat="1" ht="22.05" customHeight="1">
      <c r="A19" s="264" t="s">
        <v>91</v>
      </c>
      <c r="B19" s="272">
        <v>3</v>
      </c>
      <c r="C19" s="272"/>
      <c r="D19" s="272"/>
      <c r="E19" s="25">
        <v>2312</v>
      </c>
      <c r="F19" s="38"/>
      <c r="G19" s="183">
        <v>0</v>
      </c>
      <c r="H19" s="38"/>
      <c r="I19" s="183">
        <v>0</v>
      </c>
      <c r="J19" s="38"/>
      <c r="K19" s="183">
        <v>0</v>
      </c>
      <c r="L19" s="40"/>
    </row>
    <row r="20" spans="1:12" s="264" customFormat="1" ht="22.05" customHeight="1">
      <c r="A20" s="274" t="s">
        <v>92</v>
      </c>
      <c r="B20" s="272">
        <v>3</v>
      </c>
      <c r="C20" s="272"/>
      <c r="D20" s="272"/>
      <c r="E20" s="38">
        <v>27380</v>
      </c>
      <c r="F20" s="38"/>
      <c r="G20" s="183">
        <v>1187</v>
      </c>
      <c r="H20" s="38"/>
      <c r="I20" s="38">
        <v>878</v>
      </c>
      <c r="J20" s="38"/>
      <c r="K20" s="183">
        <v>1677</v>
      </c>
      <c r="L20" s="40"/>
    </row>
    <row r="21" spans="1:12" s="264" customFormat="1" ht="22.05" customHeight="1">
      <c r="A21" s="275" t="s">
        <v>93</v>
      </c>
      <c r="B21" s="265"/>
      <c r="C21" s="265"/>
      <c r="D21" s="356"/>
      <c r="E21" s="176">
        <f>SUM(E10:E20)</f>
        <v>1969912</v>
      </c>
      <c r="F21" s="52"/>
      <c r="G21" s="176">
        <f>SUM(G10:G20)</f>
        <v>78257</v>
      </c>
      <c r="H21" s="52">
        <f>SUM(H10:H20)</f>
        <v>0</v>
      </c>
      <c r="I21" s="176">
        <f>SUM(I10:I20)</f>
        <v>143837</v>
      </c>
      <c r="J21" s="52"/>
      <c r="K21" s="176">
        <f>SUM(K10:K20)</f>
        <v>143854</v>
      </c>
      <c r="L21" s="40"/>
    </row>
    <row r="22" spans="1:12" s="264" customFormat="1" ht="22.05" customHeight="1">
      <c r="A22" s="276"/>
      <c r="B22" s="265"/>
      <c r="C22" s="265"/>
      <c r="D22" s="356"/>
      <c r="E22" s="38"/>
      <c r="F22" s="38"/>
      <c r="G22" s="38"/>
      <c r="H22" s="38"/>
      <c r="I22" s="38"/>
      <c r="J22" s="38"/>
      <c r="K22" s="38"/>
      <c r="L22" s="40"/>
    </row>
    <row r="23" spans="1:12" s="264" customFormat="1" ht="22.05" customHeight="1">
      <c r="A23" s="269" t="s">
        <v>94</v>
      </c>
      <c r="B23" s="265"/>
      <c r="C23" s="265"/>
      <c r="D23" s="356"/>
      <c r="E23" s="39"/>
      <c r="F23" s="39"/>
      <c r="G23" s="39"/>
      <c r="H23" s="39"/>
      <c r="I23" s="39"/>
      <c r="J23" s="39"/>
      <c r="K23" s="39"/>
      <c r="L23" s="40"/>
    </row>
    <row r="24" spans="1:12" s="264" customFormat="1" ht="22.05" customHeight="1">
      <c r="A24" s="274" t="s">
        <v>95</v>
      </c>
      <c r="B24" s="265"/>
      <c r="C24" s="265"/>
      <c r="D24" s="356"/>
      <c r="E24" s="42">
        <v>43246</v>
      </c>
      <c r="F24" s="39"/>
      <c r="G24" s="174">
        <v>58816</v>
      </c>
      <c r="H24" s="39"/>
      <c r="I24" s="38">
        <v>32603</v>
      </c>
      <c r="J24" s="39"/>
      <c r="K24" s="183">
        <v>35697</v>
      </c>
      <c r="L24" s="40"/>
    </row>
    <row r="25" spans="1:12" s="264" customFormat="1" ht="22.05" customHeight="1">
      <c r="A25" s="274" t="s">
        <v>96</v>
      </c>
      <c r="B25" s="265"/>
      <c r="C25" s="265"/>
      <c r="D25" s="356"/>
      <c r="E25" s="42">
        <v>506809</v>
      </c>
      <c r="F25" s="39"/>
      <c r="G25" s="174">
        <v>0</v>
      </c>
      <c r="H25" s="39"/>
      <c r="I25" s="174">
        <v>0</v>
      </c>
      <c r="J25" s="39"/>
      <c r="K25" s="183">
        <v>0</v>
      </c>
      <c r="L25" s="40"/>
    </row>
    <row r="26" spans="1:12" s="264" customFormat="1" ht="22.05" customHeight="1">
      <c r="A26" s="274" t="s">
        <v>97</v>
      </c>
      <c r="B26" s="265"/>
      <c r="C26" s="265"/>
      <c r="D26" s="356"/>
      <c r="E26" s="42">
        <v>44346</v>
      </c>
      <c r="F26" s="39"/>
      <c r="G26" s="174">
        <v>0</v>
      </c>
      <c r="H26" s="39"/>
      <c r="I26" s="174">
        <v>0</v>
      </c>
      <c r="J26" s="39"/>
      <c r="K26" s="183">
        <v>0</v>
      </c>
      <c r="L26" s="40"/>
    </row>
    <row r="27" spans="1:12" s="264" customFormat="1" ht="22.05" customHeight="1">
      <c r="A27" s="274" t="s">
        <v>98</v>
      </c>
      <c r="B27" s="265"/>
      <c r="C27" s="265"/>
      <c r="D27" s="356"/>
      <c r="E27" s="42">
        <v>6327</v>
      </c>
      <c r="F27" s="39"/>
      <c r="G27" s="174">
        <v>0</v>
      </c>
      <c r="H27" s="39"/>
      <c r="I27" s="174">
        <v>0</v>
      </c>
      <c r="J27" s="39"/>
      <c r="K27" s="183">
        <v>0</v>
      </c>
      <c r="L27" s="40"/>
    </row>
    <row r="28" spans="1:12" s="264" customFormat="1" ht="22.05" customHeight="1">
      <c r="A28" s="274" t="s">
        <v>99</v>
      </c>
      <c r="B28" s="265"/>
      <c r="C28" s="265"/>
      <c r="D28" s="356"/>
      <c r="E28" s="42">
        <v>71506</v>
      </c>
      <c r="F28" s="39"/>
      <c r="G28" s="174">
        <v>0</v>
      </c>
      <c r="H28" s="39"/>
      <c r="I28" s="174">
        <v>0</v>
      </c>
      <c r="J28" s="39"/>
      <c r="K28" s="183">
        <v>0</v>
      </c>
      <c r="L28" s="40"/>
    </row>
    <row r="29" spans="1:12" s="264" customFormat="1" ht="22.05" customHeight="1">
      <c r="A29" s="274" t="s">
        <v>100</v>
      </c>
      <c r="B29" s="265"/>
      <c r="C29" s="265"/>
      <c r="D29" s="356"/>
      <c r="E29" s="42">
        <v>36999</v>
      </c>
      <c r="F29" s="39"/>
      <c r="G29" s="174">
        <v>0</v>
      </c>
      <c r="H29" s="39"/>
      <c r="I29" s="174">
        <v>0</v>
      </c>
      <c r="J29" s="39"/>
      <c r="K29" s="183">
        <v>0</v>
      </c>
      <c r="L29" s="40"/>
    </row>
    <row r="30" spans="1:12" s="264" customFormat="1" ht="22.05" customHeight="1">
      <c r="A30" s="274" t="s">
        <v>101</v>
      </c>
      <c r="B30" s="272">
        <v>3</v>
      </c>
      <c r="C30" s="272"/>
      <c r="D30" s="272"/>
      <c r="E30" s="42">
        <v>215883</v>
      </c>
      <c r="F30" s="38"/>
      <c r="G30" s="174">
        <v>74073</v>
      </c>
      <c r="H30" s="38"/>
      <c r="I30" s="38">
        <v>21646</v>
      </c>
      <c r="J30" s="38"/>
      <c r="K30" s="183">
        <v>40483</v>
      </c>
      <c r="L30" s="40"/>
    </row>
    <row r="31" spans="1:12" s="264" customFormat="1" ht="22.05" customHeight="1">
      <c r="A31" s="274" t="s">
        <v>102</v>
      </c>
      <c r="B31" s="272"/>
      <c r="C31" s="272"/>
      <c r="D31" s="272"/>
      <c r="E31" s="42">
        <v>184666</v>
      </c>
      <c r="F31" s="38"/>
      <c r="G31" s="183">
        <v>0</v>
      </c>
      <c r="H31" s="38"/>
      <c r="I31" s="38">
        <v>146</v>
      </c>
      <c r="J31" s="38"/>
      <c r="K31" s="144">
        <v>0</v>
      </c>
      <c r="L31" s="40"/>
    </row>
    <row r="32" spans="1:12" s="264" customFormat="1" ht="22.05" customHeight="1">
      <c r="A32" s="275" t="s">
        <v>103</v>
      </c>
      <c r="B32" s="277"/>
      <c r="C32" s="277"/>
      <c r="D32" s="277"/>
      <c r="E32" s="189">
        <f>SUM(E24:E31)</f>
        <v>1109782</v>
      </c>
      <c r="F32" s="53"/>
      <c r="G32" s="138">
        <f>SUM(G24:G31)</f>
        <v>132889</v>
      </c>
      <c r="H32" s="52"/>
      <c r="I32" s="189">
        <f>SUM(I24:I31)</f>
        <v>54395</v>
      </c>
      <c r="J32" s="52"/>
      <c r="K32" s="138">
        <f>SUM(K24:K31)</f>
        <v>76180</v>
      </c>
      <c r="L32" s="40"/>
    </row>
    <row r="33" spans="1:16" s="264" customFormat="1" ht="22.05" customHeight="1">
      <c r="A33" s="275"/>
      <c r="B33" s="277"/>
      <c r="C33" s="277"/>
      <c r="D33" s="277"/>
      <c r="E33" s="46"/>
      <c r="F33" s="39"/>
      <c r="G33" s="46"/>
      <c r="H33" s="38"/>
      <c r="I33" s="46"/>
      <c r="J33" s="38"/>
      <c r="K33" s="46"/>
      <c r="L33" s="40"/>
    </row>
    <row r="34" spans="1:16" s="264" customFormat="1" ht="22.05" customHeight="1">
      <c r="A34" s="278" t="s">
        <v>261</v>
      </c>
      <c r="B34" s="277"/>
      <c r="C34" s="277"/>
      <c r="D34" s="277"/>
      <c r="E34" s="178">
        <f>E21-E32</f>
        <v>860130</v>
      </c>
      <c r="F34" s="52"/>
      <c r="G34" s="147">
        <f>G21-G32</f>
        <v>-54632</v>
      </c>
      <c r="H34" s="52"/>
      <c r="I34" s="178">
        <f>I21-I32</f>
        <v>89442</v>
      </c>
      <c r="J34" s="52"/>
      <c r="K34" s="147">
        <f>K21-K32</f>
        <v>67674</v>
      </c>
      <c r="L34" s="40"/>
    </row>
    <row r="35" spans="1:16" s="264" customFormat="1" ht="22.05" customHeight="1">
      <c r="A35" s="274" t="s">
        <v>104</v>
      </c>
      <c r="B35" s="272">
        <v>3</v>
      </c>
      <c r="C35" s="272"/>
      <c r="D35" s="272"/>
      <c r="E35" s="42">
        <v>-199316</v>
      </c>
      <c r="F35" s="43"/>
      <c r="G35" s="174">
        <v>-39015</v>
      </c>
      <c r="H35" s="38"/>
      <c r="I35" s="38">
        <v>-47740</v>
      </c>
      <c r="J35" s="38"/>
      <c r="K35" s="183">
        <v>-42084</v>
      </c>
      <c r="L35" s="40"/>
    </row>
    <row r="36" spans="1:16" s="264" customFormat="1" ht="22.05" customHeight="1">
      <c r="A36" s="274" t="s">
        <v>105</v>
      </c>
      <c r="B36" s="272">
        <v>8</v>
      </c>
      <c r="C36" s="272"/>
      <c r="D36" s="272"/>
      <c r="E36" s="174">
        <v>0</v>
      </c>
      <c r="F36" s="43"/>
      <c r="G36" s="174">
        <v>0</v>
      </c>
      <c r="H36" s="38"/>
      <c r="I36" s="183">
        <v>-21642</v>
      </c>
      <c r="J36" s="38"/>
      <c r="K36" s="183">
        <v>0</v>
      </c>
      <c r="L36" s="40"/>
    </row>
    <row r="37" spans="1:16" s="264" customFormat="1" ht="22.05" customHeight="1">
      <c r="A37" s="227" t="s">
        <v>106</v>
      </c>
      <c r="B37" s="265"/>
      <c r="C37" s="265"/>
      <c r="D37" s="356"/>
      <c r="E37" s="42">
        <v>724</v>
      </c>
      <c r="F37" s="42"/>
      <c r="G37" s="183">
        <v>-28075</v>
      </c>
      <c r="H37" s="42"/>
      <c r="I37" s="183">
        <v>0</v>
      </c>
      <c r="J37" s="42"/>
      <c r="K37" s="183">
        <v>0</v>
      </c>
      <c r="L37" s="40"/>
      <c r="M37" s="285">
        <f>E39-E37</f>
        <v>660814</v>
      </c>
    </row>
    <row r="38" spans="1:16" s="264" customFormat="1" ht="22.05" customHeight="1">
      <c r="A38" s="274" t="s">
        <v>127</v>
      </c>
      <c r="B38" s="265">
        <v>3</v>
      </c>
      <c r="C38" s="268"/>
      <c r="D38" s="268"/>
      <c r="E38" s="179">
        <v>0</v>
      </c>
      <c r="F38" s="38"/>
      <c r="G38" s="184">
        <v>298806</v>
      </c>
      <c r="H38" s="38"/>
      <c r="I38" s="179">
        <v>0</v>
      </c>
      <c r="J38" s="38"/>
      <c r="K38" s="184">
        <v>298806</v>
      </c>
      <c r="L38" s="40"/>
    </row>
    <row r="39" spans="1:16" s="264" customFormat="1" ht="22.05" customHeight="1">
      <c r="A39" s="275" t="s">
        <v>262</v>
      </c>
      <c r="B39" s="265"/>
      <c r="C39" s="268"/>
      <c r="D39" s="268"/>
      <c r="E39" s="165">
        <f>SUM(E34:E38)</f>
        <v>661538</v>
      </c>
      <c r="F39" s="38"/>
      <c r="G39" s="206">
        <f>SUM(G34:G38)</f>
        <v>177084</v>
      </c>
      <c r="H39" s="38"/>
      <c r="I39" s="165">
        <f>SUM(I34:I38)</f>
        <v>20060</v>
      </c>
      <c r="J39" s="38"/>
      <c r="K39" s="206">
        <f>SUM(K34:K38)</f>
        <v>324396</v>
      </c>
      <c r="L39" s="40"/>
    </row>
    <row r="40" spans="1:16" s="264" customFormat="1" ht="22.05" customHeight="1">
      <c r="A40" s="274" t="s">
        <v>266</v>
      </c>
      <c r="B40" s="265"/>
      <c r="C40" s="268"/>
      <c r="D40" s="268"/>
      <c r="E40" s="179">
        <v>9963</v>
      </c>
      <c r="F40" s="38"/>
      <c r="G40" s="184">
        <v>-801</v>
      </c>
      <c r="H40" s="38"/>
      <c r="I40" s="179">
        <v>0</v>
      </c>
      <c r="J40" s="38"/>
      <c r="K40" s="184">
        <v>-801</v>
      </c>
      <c r="L40" s="40"/>
    </row>
    <row r="41" spans="1:16" s="264" customFormat="1" ht="22.05" customHeight="1">
      <c r="A41" s="279" t="s">
        <v>263</v>
      </c>
      <c r="B41" s="265"/>
      <c r="C41" s="265"/>
      <c r="D41" s="356"/>
      <c r="E41" s="178">
        <f>SUM(E39:E40)</f>
        <v>671501</v>
      </c>
      <c r="F41" s="55"/>
      <c r="G41" s="189">
        <f>SUM(G39:G40)</f>
        <v>176283</v>
      </c>
      <c r="H41" s="54"/>
      <c r="I41" s="178">
        <f>SUM(I34:I38)</f>
        <v>20060</v>
      </c>
      <c r="J41" s="54"/>
      <c r="K41" s="178">
        <f>SUM(K39:K40)</f>
        <v>323595</v>
      </c>
      <c r="L41" s="40"/>
    </row>
    <row r="42" spans="1:16" s="280" customFormat="1" ht="22.05" customHeight="1">
      <c r="A42" s="280" t="s">
        <v>268</v>
      </c>
      <c r="B42" s="272">
        <v>14</v>
      </c>
      <c r="C42" s="281"/>
      <c r="D42" s="281"/>
      <c r="E42" s="282">
        <v>0</v>
      </c>
      <c r="F42" s="174"/>
      <c r="G42" s="179">
        <v>-125590</v>
      </c>
      <c r="H42" s="174"/>
      <c r="I42" s="179">
        <v>0</v>
      </c>
      <c r="J42" s="174"/>
      <c r="K42" s="179">
        <v>0</v>
      </c>
      <c r="P42" s="175"/>
    </row>
    <row r="43" spans="1:16" s="264" customFormat="1" ht="22.05" customHeight="1">
      <c r="A43" s="263" t="s">
        <v>199</v>
      </c>
      <c r="B43" s="283"/>
      <c r="C43" s="283"/>
      <c r="D43" s="283"/>
      <c r="E43" s="180">
        <f>SUM(E41:E42)</f>
        <v>671501</v>
      </c>
      <c r="F43" s="54"/>
      <c r="G43" s="180">
        <f>SUM(G41:G42)</f>
        <v>50693</v>
      </c>
      <c r="H43" s="54"/>
      <c r="I43" s="176">
        <f>SUM(I41:I42)</f>
        <v>20060</v>
      </c>
      <c r="J43" s="54"/>
      <c r="K43" s="180">
        <f>SUM(K41:K42)</f>
        <v>323595</v>
      </c>
      <c r="L43" s="40"/>
      <c r="M43" s="285"/>
    </row>
    <row r="44" spans="1:16" s="264" customFormat="1" ht="22.05" customHeight="1">
      <c r="B44" s="268"/>
      <c r="C44" s="268"/>
      <c r="D44" s="268"/>
      <c r="E44" s="285"/>
      <c r="L44" s="40"/>
    </row>
    <row r="45" spans="1:16" s="264" customFormat="1" ht="22.05" customHeight="1">
      <c r="A45" s="384" t="s">
        <v>0</v>
      </c>
      <c r="B45" s="384"/>
      <c r="C45" s="384"/>
      <c r="D45" s="384"/>
      <c r="E45" s="384"/>
      <c r="F45" s="384"/>
      <c r="G45" s="384"/>
      <c r="H45" s="384"/>
      <c r="I45" s="384"/>
      <c r="J45" s="384"/>
      <c r="K45" s="384"/>
      <c r="L45" s="40"/>
    </row>
    <row r="46" spans="1:16" s="264" customFormat="1" ht="22.05" customHeight="1">
      <c r="A46" s="384" t="s">
        <v>81</v>
      </c>
      <c r="B46" s="384"/>
      <c r="C46" s="384"/>
      <c r="D46" s="384"/>
      <c r="E46" s="384"/>
      <c r="F46" s="384"/>
      <c r="G46" s="384"/>
      <c r="H46" s="384"/>
      <c r="I46" s="384"/>
      <c r="J46" s="384"/>
      <c r="K46" s="384"/>
      <c r="L46" s="40"/>
    </row>
    <row r="47" spans="1:16" s="264" customFormat="1" ht="22.05" customHeight="1">
      <c r="A47" s="382"/>
      <c r="B47" s="382"/>
      <c r="C47" s="382"/>
      <c r="D47" s="382"/>
      <c r="E47" s="382"/>
      <c r="F47" s="382"/>
      <c r="G47" s="382"/>
      <c r="H47" s="382"/>
      <c r="I47" s="382"/>
      <c r="J47" s="382"/>
      <c r="K47" s="382"/>
      <c r="L47" s="40"/>
    </row>
    <row r="48" spans="1:16" s="264" customFormat="1" ht="22.05" customHeight="1">
      <c r="E48" s="379" t="s">
        <v>2</v>
      </c>
      <c r="F48" s="379"/>
      <c r="G48" s="379"/>
      <c r="H48" s="379"/>
      <c r="I48" s="379" t="s">
        <v>3</v>
      </c>
      <c r="J48" s="379"/>
      <c r="K48" s="379"/>
      <c r="L48" s="40"/>
    </row>
    <row r="49" spans="1:14" s="264" customFormat="1" ht="22.05" customHeight="1">
      <c r="B49" s="265"/>
      <c r="C49" s="265"/>
      <c r="D49" s="356"/>
      <c r="E49" s="380" t="s">
        <v>125</v>
      </c>
      <c r="F49" s="380"/>
      <c r="G49" s="380"/>
      <c r="H49" s="266"/>
      <c r="I49" s="380" t="s">
        <v>125</v>
      </c>
      <c r="J49" s="380"/>
      <c r="K49" s="380"/>
      <c r="L49" s="40"/>
    </row>
    <row r="50" spans="1:14" s="264" customFormat="1" ht="22.05" customHeight="1">
      <c r="B50" s="265"/>
      <c r="C50" s="265"/>
      <c r="D50" s="356"/>
      <c r="E50" s="380" t="s">
        <v>83</v>
      </c>
      <c r="F50" s="380"/>
      <c r="G50" s="380"/>
      <c r="H50" s="266"/>
      <c r="I50" s="380" t="s">
        <v>83</v>
      </c>
      <c r="J50" s="380"/>
      <c r="K50" s="380"/>
      <c r="L50" s="40"/>
    </row>
    <row r="51" spans="1:14" s="264" customFormat="1" ht="22.05" customHeight="1">
      <c r="B51" s="267" t="s">
        <v>7</v>
      </c>
      <c r="C51" s="265"/>
      <c r="D51" s="356"/>
      <c r="E51" s="266">
        <v>2566</v>
      </c>
      <c r="G51" s="266">
        <v>2565</v>
      </c>
      <c r="I51" s="266">
        <v>2566</v>
      </c>
      <c r="K51" s="266">
        <v>2565</v>
      </c>
      <c r="L51" s="40"/>
    </row>
    <row r="52" spans="1:14" s="264" customFormat="1" ht="22.05" customHeight="1">
      <c r="B52" s="265"/>
      <c r="C52" s="265"/>
      <c r="D52" s="356"/>
      <c r="E52" s="381" t="s">
        <v>9</v>
      </c>
      <c r="F52" s="381"/>
      <c r="G52" s="381"/>
      <c r="H52" s="381"/>
      <c r="I52" s="381"/>
      <c r="J52" s="381"/>
      <c r="K52" s="381"/>
      <c r="L52" s="40"/>
    </row>
    <row r="53" spans="1:14" s="264" customFormat="1" ht="22.05" customHeight="1">
      <c r="A53" s="284" t="s">
        <v>109</v>
      </c>
      <c r="B53" s="277"/>
      <c r="C53" s="277"/>
      <c r="D53" s="277"/>
      <c r="E53" s="285"/>
      <c r="G53" s="285"/>
      <c r="I53" s="285"/>
      <c r="J53" s="285"/>
      <c r="K53" s="285"/>
      <c r="L53" s="40"/>
    </row>
    <row r="54" spans="1:14" s="264" customFormat="1" ht="22.05" customHeight="1">
      <c r="A54" s="286" t="s">
        <v>110</v>
      </c>
      <c r="B54" s="277"/>
      <c r="C54" s="277"/>
      <c r="D54" s="277"/>
      <c r="E54" s="285"/>
      <c r="F54" s="285"/>
      <c r="G54" s="285"/>
      <c r="H54" s="285"/>
      <c r="I54" s="285"/>
      <c r="J54" s="285"/>
      <c r="K54" s="285"/>
      <c r="L54" s="40"/>
    </row>
    <row r="55" spans="1:14" s="264" customFormat="1" ht="22.05" customHeight="1">
      <c r="A55" s="287" t="s">
        <v>111</v>
      </c>
      <c r="B55" s="277"/>
      <c r="C55" s="277"/>
      <c r="D55" s="277"/>
      <c r="E55" s="38">
        <v>14</v>
      </c>
      <c r="F55" s="38"/>
      <c r="G55" s="183">
        <v>-3689</v>
      </c>
      <c r="H55" s="42"/>
      <c r="I55" s="42">
        <v>14</v>
      </c>
      <c r="J55" s="44"/>
      <c r="K55" s="174">
        <v>-163</v>
      </c>
      <c r="L55" s="40"/>
    </row>
    <row r="56" spans="1:14" s="264" customFormat="1" ht="22.05" customHeight="1">
      <c r="A56" s="271" t="s">
        <v>112</v>
      </c>
      <c r="B56" s="277"/>
      <c r="C56" s="277"/>
      <c r="D56" s="277"/>
      <c r="E56" s="38">
        <v>26513</v>
      </c>
      <c r="F56" s="38"/>
      <c r="G56" s="184">
        <v>60476</v>
      </c>
      <c r="H56" s="42"/>
      <c r="I56" s="181">
        <v>0</v>
      </c>
      <c r="J56" s="221"/>
      <c r="K56" s="30">
        <v>0</v>
      </c>
      <c r="L56" s="40"/>
    </row>
    <row r="57" spans="1:14" s="264" customFormat="1" ht="22.05" customHeight="1">
      <c r="A57" s="284" t="s">
        <v>113</v>
      </c>
      <c r="B57" s="277"/>
      <c r="C57" s="277"/>
      <c r="D57" s="277"/>
      <c r="E57" s="176">
        <f>SUM(E55:E56)</f>
        <v>26527</v>
      </c>
      <c r="F57" s="53"/>
      <c r="G57" s="140">
        <f>SUM(G55:G56)</f>
        <v>56787</v>
      </c>
      <c r="H57" s="53"/>
      <c r="I57" s="176">
        <f>SUM(I55:I56)</f>
        <v>14</v>
      </c>
      <c r="J57" s="53"/>
      <c r="K57" s="358">
        <f>SUM(K55:K56)</f>
        <v>-163</v>
      </c>
      <c r="L57" s="40"/>
    </row>
    <row r="58" spans="1:14" s="264" customFormat="1" ht="22.05" customHeight="1">
      <c r="A58" s="288"/>
      <c r="B58" s="277"/>
      <c r="C58" s="277"/>
      <c r="D58" s="277"/>
      <c r="E58" s="38"/>
      <c r="F58" s="38"/>
      <c r="G58" s="38"/>
      <c r="H58" s="42"/>
      <c r="I58" s="38"/>
      <c r="J58" s="44"/>
      <c r="K58" s="38"/>
      <c r="L58" s="40"/>
    </row>
    <row r="59" spans="1:14" s="264" customFormat="1" ht="22.05" customHeight="1">
      <c r="A59" s="289" t="s">
        <v>114</v>
      </c>
      <c r="B59" s="277"/>
      <c r="C59" s="277"/>
      <c r="D59" s="277"/>
      <c r="E59" s="38"/>
      <c r="F59" s="38"/>
      <c r="G59" s="38"/>
      <c r="H59" s="42"/>
      <c r="I59" s="41"/>
      <c r="J59" s="44"/>
      <c r="K59" s="41"/>
      <c r="L59" s="40"/>
    </row>
    <row r="60" spans="1:14" s="264" customFormat="1" ht="22.05" customHeight="1">
      <c r="A60" s="287" t="s">
        <v>254</v>
      </c>
      <c r="B60" s="277"/>
      <c r="C60" s="277"/>
      <c r="D60" s="277"/>
      <c r="E60" s="38">
        <v>421019</v>
      </c>
      <c r="F60" s="38"/>
      <c r="G60" s="183">
        <v>0</v>
      </c>
      <c r="H60" s="42"/>
      <c r="I60" s="42">
        <v>140933</v>
      </c>
      <c r="J60" s="44"/>
      <c r="K60" s="174">
        <v>0</v>
      </c>
      <c r="L60" s="40"/>
      <c r="M60" s="357"/>
      <c r="N60" s="273"/>
    </row>
    <row r="61" spans="1:14" s="264" customFormat="1" ht="22.05" customHeight="1">
      <c r="A61" s="287" t="s">
        <v>115</v>
      </c>
      <c r="B61" s="277"/>
      <c r="C61" s="277"/>
      <c r="D61" s="277"/>
      <c r="E61" s="222">
        <v>6486</v>
      </c>
      <c r="F61" s="38"/>
      <c r="G61" s="184">
        <v>4740</v>
      </c>
      <c r="H61" s="42"/>
      <c r="I61" s="184">
        <v>0</v>
      </c>
      <c r="J61" s="221"/>
      <c r="K61" s="184">
        <v>0</v>
      </c>
      <c r="L61" s="40"/>
    </row>
    <row r="62" spans="1:14" s="264" customFormat="1" ht="22.05" customHeight="1">
      <c r="A62" s="290" t="s">
        <v>116</v>
      </c>
      <c r="B62" s="277"/>
      <c r="C62" s="277"/>
      <c r="D62" s="277"/>
      <c r="E62" s="180">
        <f>SUM(E60:E61)</f>
        <v>427505</v>
      </c>
      <c r="F62" s="52"/>
      <c r="G62" s="180">
        <f>SUM(G60:G61)</f>
        <v>4740</v>
      </c>
      <c r="H62" s="52"/>
      <c r="I62" s="180">
        <f>SUM(I60:I61)</f>
        <v>140933</v>
      </c>
      <c r="J62" s="52"/>
      <c r="K62" s="180">
        <f>SUM(K60:K61)</f>
        <v>0</v>
      </c>
      <c r="L62" s="40"/>
    </row>
    <row r="63" spans="1:14" s="264" customFormat="1" ht="22.05" customHeight="1">
      <c r="A63" s="291" t="s">
        <v>117</v>
      </c>
      <c r="B63" s="277"/>
      <c r="C63" s="277"/>
      <c r="D63" s="277"/>
      <c r="E63" s="176">
        <f>E57+E62</f>
        <v>454032</v>
      </c>
      <c r="F63" s="53"/>
      <c r="G63" s="176">
        <f>G57+G62</f>
        <v>61527</v>
      </c>
      <c r="H63" s="53"/>
      <c r="I63" s="176">
        <f>I57+I62</f>
        <v>140947</v>
      </c>
      <c r="J63" s="53"/>
      <c r="K63" s="176">
        <f>K57+K62</f>
        <v>-163</v>
      </c>
      <c r="L63" s="40"/>
    </row>
    <row r="64" spans="1:14" s="293" customFormat="1" ht="22.05" customHeight="1">
      <c r="A64" s="290" t="s">
        <v>128</v>
      </c>
      <c r="B64" s="292"/>
      <c r="C64" s="292"/>
      <c r="D64" s="292"/>
      <c r="E64" s="189">
        <v>0</v>
      </c>
      <c r="F64" s="53"/>
      <c r="G64" s="189">
        <v>18824</v>
      </c>
      <c r="H64" s="53"/>
      <c r="I64" s="144">
        <v>0</v>
      </c>
      <c r="J64" s="53"/>
      <c r="K64" s="189">
        <v>0</v>
      </c>
      <c r="L64" s="40"/>
    </row>
    <row r="65" spans="1:12" s="280" customFormat="1" ht="22.05" customHeight="1" thickBot="1">
      <c r="A65" s="294" t="s">
        <v>118</v>
      </c>
      <c r="B65" s="295"/>
      <c r="C65" s="281"/>
      <c r="D65" s="281"/>
      <c r="E65" s="182">
        <f>E63+E43</f>
        <v>1125533</v>
      </c>
      <c r="F65" s="165"/>
      <c r="G65" s="182">
        <f>G63+G43+G64</f>
        <v>131044</v>
      </c>
      <c r="H65" s="165"/>
      <c r="I65" s="182">
        <f>I63+I43</f>
        <v>161007</v>
      </c>
      <c r="J65" s="165"/>
      <c r="K65" s="182">
        <f>K63+K43</f>
        <v>323432</v>
      </c>
    </row>
    <row r="66" spans="1:12" s="264" customFormat="1" ht="21" customHeight="1" thickTop="1">
      <c r="A66" s="263"/>
      <c r="B66" s="283"/>
      <c r="C66" s="283"/>
      <c r="D66" s="283"/>
      <c r="E66" s="47"/>
      <c r="F66" s="47"/>
      <c r="G66" s="47"/>
      <c r="H66" s="47"/>
      <c r="I66" s="139"/>
      <c r="J66" s="47"/>
      <c r="K66" s="139"/>
      <c r="L66" s="40"/>
    </row>
    <row r="67" spans="1:12" s="264" customFormat="1" ht="21" customHeight="1">
      <c r="A67" s="263" t="s">
        <v>119</v>
      </c>
      <c r="B67" s="283"/>
      <c r="C67" s="283"/>
      <c r="D67" s="283"/>
      <c r="E67" s="47"/>
      <c r="F67" s="47"/>
      <c r="G67" s="47"/>
      <c r="H67" s="47"/>
      <c r="I67" s="139"/>
      <c r="J67" s="47"/>
      <c r="K67" s="139"/>
      <c r="L67" s="40"/>
    </row>
    <row r="68" spans="1:12" s="264" customFormat="1" ht="21" customHeight="1">
      <c r="A68" s="264" t="s">
        <v>120</v>
      </c>
      <c r="B68" s="283"/>
      <c r="C68" s="283"/>
      <c r="D68" s="283"/>
      <c r="E68" s="221">
        <v>813810</v>
      </c>
      <c r="F68" s="221"/>
      <c r="G68" s="221">
        <v>50693</v>
      </c>
      <c r="H68" s="221"/>
      <c r="I68" s="296">
        <v>20060</v>
      </c>
      <c r="J68" s="221"/>
      <c r="K68" s="296">
        <v>323595</v>
      </c>
      <c r="L68" s="40"/>
    </row>
    <row r="69" spans="1:12" s="264" customFormat="1" ht="21" customHeight="1">
      <c r="A69" s="264" t="s">
        <v>121</v>
      </c>
      <c r="B69" s="283"/>
      <c r="C69" s="283"/>
      <c r="D69" s="283"/>
      <c r="E69" s="221">
        <v>-142309</v>
      </c>
      <c r="F69" s="221"/>
      <c r="G69" s="174">
        <v>0</v>
      </c>
      <c r="H69" s="221"/>
      <c r="I69" s="296">
        <v>0</v>
      </c>
      <c r="J69" s="221"/>
      <c r="K69" s="174">
        <v>0</v>
      </c>
      <c r="L69" s="40"/>
    </row>
    <row r="70" spans="1:12" s="264" customFormat="1" ht="21" customHeight="1" thickBot="1">
      <c r="B70" s="283"/>
      <c r="C70" s="283"/>
      <c r="D70" s="283"/>
      <c r="E70" s="182">
        <f>E43</f>
        <v>671501</v>
      </c>
      <c r="F70" s="165"/>
      <c r="G70" s="182">
        <f>SUM(G68:G69)</f>
        <v>50693</v>
      </c>
      <c r="H70" s="165"/>
      <c r="I70" s="182">
        <f>SUM(I68:I69)</f>
        <v>20060</v>
      </c>
      <c r="J70" s="165"/>
      <c r="K70" s="182">
        <f>SUM(K68:K69)</f>
        <v>323595</v>
      </c>
      <c r="L70" s="40"/>
    </row>
    <row r="71" spans="1:12" s="264" customFormat="1" ht="21" customHeight="1" thickTop="1">
      <c r="A71" s="263"/>
      <c r="B71" s="283"/>
      <c r="C71" s="283"/>
      <c r="D71" s="283"/>
      <c r="E71" s="47"/>
      <c r="F71" s="47"/>
      <c r="G71" s="47"/>
      <c r="H71" s="47"/>
      <c r="I71" s="139"/>
      <c r="J71" s="47"/>
      <c r="K71" s="139"/>
      <c r="L71" s="40"/>
    </row>
    <row r="72" spans="1:12" s="264" customFormat="1" ht="21" customHeight="1">
      <c r="A72" s="263" t="s">
        <v>122</v>
      </c>
      <c r="B72" s="283"/>
      <c r="C72" s="283"/>
      <c r="D72" s="283"/>
      <c r="E72" s="47"/>
      <c r="F72" s="47"/>
      <c r="G72" s="47"/>
      <c r="H72" s="47"/>
      <c r="I72" s="139"/>
      <c r="J72" s="47"/>
      <c r="K72" s="139"/>
      <c r="L72" s="40"/>
    </row>
    <row r="73" spans="1:12" s="264" customFormat="1" ht="21" customHeight="1">
      <c r="A73" s="264" t="s">
        <v>120</v>
      </c>
      <c r="B73" s="283"/>
      <c r="C73" s="283"/>
      <c r="D73" s="283"/>
      <c r="E73" s="297">
        <v>1265562</v>
      </c>
      <c r="F73" s="221"/>
      <c r="G73" s="221">
        <v>131044</v>
      </c>
      <c r="H73" s="221"/>
      <c r="I73" s="296">
        <v>161007</v>
      </c>
      <c r="J73" s="221"/>
      <c r="K73" s="296">
        <v>323432</v>
      </c>
      <c r="L73" s="40"/>
    </row>
    <row r="74" spans="1:12" s="264" customFormat="1" ht="21" customHeight="1">
      <c r="A74" s="264" t="s">
        <v>121</v>
      </c>
      <c r="B74" s="283"/>
      <c r="C74" s="283"/>
      <c r="D74" s="283"/>
      <c r="E74" s="221">
        <v>-140029</v>
      </c>
      <c r="F74" s="221"/>
      <c r="G74" s="174">
        <v>0</v>
      </c>
      <c r="H74" s="221"/>
      <c r="I74" s="174">
        <v>0</v>
      </c>
      <c r="J74" s="221"/>
      <c r="K74" s="174">
        <v>0</v>
      </c>
      <c r="L74" s="40"/>
    </row>
    <row r="75" spans="1:12" s="264" customFormat="1" ht="21" customHeight="1" thickBot="1">
      <c r="B75" s="283"/>
      <c r="C75" s="283"/>
      <c r="D75" s="283"/>
      <c r="E75" s="182">
        <f>E65</f>
        <v>1125533</v>
      </c>
      <c r="F75" s="165"/>
      <c r="G75" s="182">
        <f>SUM(G73:G74)</f>
        <v>131044</v>
      </c>
      <c r="H75" s="165"/>
      <c r="I75" s="182">
        <f>SUM(I73:I74)</f>
        <v>161007</v>
      </c>
      <c r="J75" s="165"/>
      <c r="K75" s="182">
        <f>SUM(K73:K74)</f>
        <v>323432</v>
      </c>
      <c r="L75" s="40"/>
    </row>
    <row r="76" spans="1:12" s="264" customFormat="1" ht="21" customHeight="1" thickTop="1">
      <c r="A76" s="263"/>
      <c r="B76" s="283"/>
      <c r="C76" s="283"/>
      <c r="D76" s="283"/>
      <c r="E76" s="47"/>
      <c r="F76" s="47"/>
      <c r="G76" s="47"/>
      <c r="H76" s="47"/>
      <c r="I76" s="139"/>
      <c r="J76" s="47"/>
      <c r="K76" s="139"/>
      <c r="L76" s="40"/>
    </row>
    <row r="77" spans="1:12" s="264" customFormat="1" ht="23.1" customHeight="1">
      <c r="A77" s="298" t="s">
        <v>123</v>
      </c>
      <c r="B77" s="332">
        <v>15</v>
      </c>
      <c r="C77" s="268"/>
      <c r="D77" s="268"/>
      <c r="E77" s="47"/>
      <c r="F77" s="47"/>
      <c r="G77" s="47"/>
      <c r="H77" s="47"/>
      <c r="I77" s="139"/>
      <c r="J77" s="47"/>
      <c r="K77" s="139"/>
    </row>
    <row r="78" spans="1:12" ht="22.2" thickBot="1">
      <c r="A78" s="264" t="s">
        <v>124</v>
      </c>
      <c r="E78" s="166">
        <v>2.1232860089188872</v>
      </c>
      <c r="F78" s="145"/>
      <c r="G78" s="166">
        <v>0.5097013943166544</v>
      </c>
      <c r="H78" s="49"/>
      <c r="I78" s="166">
        <v>5.2337913442834172E-2</v>
      </c>
      <c r="J78" s="50"/>
      <c r="K78" s="166">
        <v>0.93563657694671509</v>
      </c>
    </row>
    <row r="79" spans="1:12" ht="22.05" customHeight="1" thickTop="1" thickBot="1">
      <c r="A79" s="264" t="s">
        <v>129</v>
      </c>
      <c r="E79" s="166">
        <v>0</v>
      </c>
      <c r="F79" s="145"/>
      <c r="G79" s="166">
        <v>-0.36312859499911293</v>
      </c>
      <c r="H79" s="49"/>
      <c r="I79" s="166">
        <v>0</v>
      </c>
      <c r="J79" s="50"/>
      <c r="K79" s="166">
        <v>0</v>
      </c>
    </row>
    <row r="80" spans="1:12" ht="22.05" customHeight="1" thickTop="1"/>
    <row r="81" spans="1:11" ht="22.05" customHeight="1">
      <c r="E81" s="372"/>
    </row>
    <row r="82" spans="1:11" ht="22.05" customHeight="1">
      <c r="E82" s="302"/>
    </row>
    <row r="83" spans="1:11" ht="22.05" customHeight="1">
      <c r="A83" s="359"/>
      <c r="B83" s="360"/>
      <c r="C83" s="360"/>
      <c r="D83" s="360"/>
      <c r="E83" s="370"/>
      <c r="F83" s="370"/>
      <c r="G83" s="370"/>
      <c r="H83" s="370"/>
      <c r="I83" s="370"/>
      <c r="J83" s="370"/>
      <c r="K83" s="370"/>
    </row>
  </sheetData>
  <mergeCells count="19">
    <mergeCell ref="E52:K52"/>
    <mergeCell ref="E48:H48"/>
    <mergeCell ref="I48:K48"/>
    <mergeCell ref="E49:G49"/>
    <mergeCell ref="I49:K49"/>
    <mergeCell ref="E50:G50"/>
    <mergeCell ref="I50:K50"/>
    <mergeCell ref="A47:K47"/>
    <mergeCell ref="A1:P1"/>
    <mergeCell ref="A2:K2"/>
    <mergeCell ref="E4:H4"/>
    <mergeCell ref="I4:K4"/>
    <mergeCell ref="E5:G5"/>
    <mergeCell ref="I5:K5"/>
    <mergeCell ref="E6:G6"/>
    <mergeCell ref="I6:K6"/>
    <mergeCell ref="E8:K8"/>
    <mergeCell ref="A45:K45"/>
    <mergeCell ref="A46:K46"/>
  </mergeCells>
  <pageMargins left="0.8" right="0.8" top="0.48" bottom="0.4" header="0.5" footer="0.5"/>
  <pageSetup paperSize="9" scale="70" firstPageNumber="8"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view="pageBreakPreview" zoomScale="76" zoomScaleNormal="70" zoomScaleSheetLayoutView="76" workbookViewId="0"/>
  </sheetViews>
  <sheetFormatPr defaultColWidth="59.125" defaultRowHeight="22.05" customHeight="1"/>
  <cols>
    <col min="1" max="1" width="46.5" style="232" customWidth="1"/>
    <col min="2" max="2" width="2.125" style="232" customWidth="1"/>
    <col min="3" max="3" width="9.125" style="238" customWidth="1"/>
    <col min="4" max="4" width="2.125" style="232" customWidth="1"/>
    <col min="5" max="5" width="14.625" style="252" customWidth="1"/>
    <col min="6" max="6" width="2.125" style="252" customWidth="1"/>
    <col min="7" max="7" width="14.625" style="252" customWidth="1"/>
    <col min="8" max="8" width="2.125" style="252" customWidth="1"/>
    <col min="9" max="9" width="14.625" style="252" customWidth="1"/>
    <col min="10" max="10" width="2.125" style="252" customWidth="1"/>
    <col min="11" max="11" width="14.625" style="252" customWidth="1"/>
    <col min="12" max="12" width="2.125" style="252" customWidth="1"/>
    <col min="13" max="13" width="17.75" style="252" customWidth="1"/>
    <col min="14" max="14" width="2.125" style="252" customWidth="1"/>
    <col min="15" max="15" width="17.75" style="252" customWidth="1"/>
    <col min="16" max="16" width="2.125" style="252" customWidth="1"/>
    <col min="17" max="17" width="17.75" style="252" customWidth="1"/>
    <col min="18" max="18" width="2.125" style="252" customWidth="1"/>
    <col min="19" max="19" width="17.75" style="252" customWidth="1"/>
    <col min="20" max="20" width="2.125" style="252" customWidth="1"/>
    <col min="21" max="21" width="17.75" style="252" customWidth="1"/>
    <col min="22" max="22" width="2.125" style="232" customWidth="1"/>
    <col min="23" max="23" width="12.75" style="232" customWidth="1"/>
    <col min="24" max="24" width="2.125" style="232" customWidth="1"/>
    <col min="25" max="25" width="12.75" style="232" customWidth="1"/>
    <col min="26" max="26" width="2.125" style="232" customWidth="1"/>
    <col min="27" max="27" width="15.625" style="232" bestFit="1" customWidth="1"/>
    <col min="28" max="90" width="10.625" style="232" customWidth="1"/>
    <col min="91" max="16384" width="59.125" style="232"/>
  </cols>
  <sheetData>
    <row r="1" spans="1:32" s="230" customFormat="1" ht="22.05" customHeight="1">
      <c r="A1" s="228" t="s">
        <v>0</v>
      </c>
      <c r="B1" s="228"/>
      <c r="C1" s="228"/>
      <c r="D1" s="228"/>
      <c r="E1" s="228"/>
      <c r="F1" s="228"/>
      <c r="G1" s="228"/>
      <c r="H1" s="229"/>
      <c r="I1" s="229"/>
      <c r="J1" s="229"/>
      <c r="K1" s="229"/>
      <c r="L1" s="228"/>
      <c r="M1" s="228"/>
      <c r="N1" s="228"/>
      <c r="O1" s="228"/>
      <c r="P1" s="228"/>
      <c r="Q1" s="228"/>
      <c r="R1" s="228"/>
      <c r="S1" s="228"/>
      <c r="T1" s="228"/>
      <c r="U1" s="228"/>
      <c r="V1" s="229"/>
      <c r="W1" s="229"/>
      <c r="X1" s="229"/>
      <c r="Y1" s="229"/>
      <c r="Z1" s="229"/>
      <c r="AA1" s="229"/>
    </row>
    <row r="2" spans="1:32" s="230" customFormat="1" ht="22.05" customHeight="1">
      <c r="A2" s="228" t="s">
        <v>130</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row>
    <row r="3" spans="1:32" ht="10.5" customHeight="1">
      <c r="A3" s="231"/>
      <c r="B3" s="231"/>
      <c r="C3" s="231"/>
      <c r="D3" s="231"/>
      <c r="E3" s="231"/>
      <c r="F3" s="231"/>
      <c r="G3" s="231"/>
      <c r="H3" s="231"/>
      <c r="I3" s="231"/>
      <c r="J3" s="231"/>
      <c r="K3" s="231"/>
      <c r="L3" s="231"/>
      <c r="M3" s="231"/>
      <c r="N3" s="231"/>
      <c r="O3" s="231"/>
      <c r="P3" s="231"/>
      <c r="Q3" s="231"/>
      <c r="R3" s="231"/>
      <c r="S3" s="231"/>
      <c r="T3" s="231"/>
      <c r="U3" s="231"/>
      <c r="V3" s="231"/>
      <c r="W3" s="231"/>
      <c r="X3" s="231"/>
      <c r="Y3" s="231"/>
      <c r="Z3" s="231"/>
      <c r="AA3" s="231"/>
    </row>
    <row r="4" spans="1:32" s="233" customFormat="1" ht="22.05" customHeight="1">
      <c r="C4" s="234"/>
      <c r="E4" s="387" t="s">
        <v>2</v>
      </c>
      <c r="F4" s="387"/>
      <c r="G4" s="387"/>
      <c r="H4" s="387"/>
      <c r="I4" s="387"/>
      <c r="J4" s="387"/>
      <c r="K4" s="387"/>
      <c r="L4" s="387"/>
      <c r="M4" s="387"/>
      <c r="N4" s="387"/>
      <c r="O4" s="387"/>
      <c r="P4" s="387"/>
      <c r="Q4" s="387"/>
      <c r="R4" s="387"/>
      <c r="S4" s="387"/>
      <c r="T4" s="387"/>
      <c r="U4" s="387"/>
      <c r="V4" s="387"/>
      <c r="W4" s="387"/>
      <c r="X4" s="387"/>
      <c r="Y4" s="387"/>
      <c r="Z4" s="387"/>
      <c r="AA4" s="387"/>
    </row>
    <row r="5" spans="1:32" s="233" customFormat="1" ht="22.05" customHeight="1">
      <c r="C5" s="234"/>
      <c r="F5" s="235"/>
      <c r="H5" s="232"/>
      <c r="I5" s="385" t="s">
        <v>131</v>
      </c>
      <c r="J5" s="385"/>
      <c r="K5" s="385"/>
      <c r="M5" s="386" t="s">
        <v>76</v>
      </c>
      <c r="N5" s="386"/>
      <c r="O5" s="386"/>
      <c r="P5" s="386"/>
      <c r="Q5" s="386"/>
      <c r="R5" s="386"/>
      <c r="S5" s="386"/>
      <c r="T5" s="386"/>
      <c r="U5" s="386"/>
      <c r="AD5" s="236"/>
      <c r="AE5" s="237"/>
      <c r="AF5" s="236"/>
    </row>
    <row r="6" spans="1:32" s="233" customFormat="1" ht="22.05" customHeight="1">
      <c r="C6" s="238"/>
      <c r="D6" s="232"/>
      <c r="E6" s="232"/>
      <c r="F6" s="239"/>
      <c r="G6" s="232"/>
      <c r="H6" s="240"/>
      <c r="I6" s="232"/>
      <c r="J6" s="232"/>
      <c r="K6" s="232"/>
      <c r="L6" s="232"/>
      <c r="M6" s="240"/>
      <c r="N6" s="240"/>
      <c r="O6" s="240"/>
      <c r="P6" s="240"/>
      <c r="Q6" s="240"/>
      <c r="R6" s="232"/>
      <c r="S6" s="240" t="s">
        <v>132</v>
      </c>
      <c r="T6" s="232"/>
      <c r="U6" s="240"/>
      <c r="V6" s="239"/>
      <c r="W6" s="239" t="s">
        <v>133</v>
      </c>
      <c r="X6" s="239"/>
      <c r="Y6" s="239"/>
      <c r="Z6" s="239"/>
      <c r="AA6" s="232"/>
      <c r="AD6" s="236"/>
      <c r="AE6" s="237"/>
      <c r="AF6" s="236"/>
    </row>
    <row r="7" spans="1:32" s="233" customFormat="1" ht="22.05" customHeight="1">
      <c r="C7" s="238"/>
      <c r="D7" s="232"/>
      <c r="E7" s="232"/>
      <c r="F7" s="239"/>
      <c r="G7" s="232"/>
      <c r="H7" s="240"/>
      <c r="I7" s="232"/>
      <c r="J7" s="232"/>
      <c r="K7" s="232"/>
      <c r="L7" s="232"/>
      <c r="M7" s="240" t="s">
        <v>134</v>
      </c>
      <c r="N7" s="240"/>
      <c r="O7" s="240" t="s">
        <v>135</v>
      </c>
      <c r="P7" s="240"/>
      <c r="Q7" s="240" t="s">
        <v>136</v>
      </c>
      <c r="R7" s="232"/>
      <c r="S7" s="240" t="s">
        <v>137</v>
      </c>
      <c r="T7" s="232"/>
      <c r="U7" s="240" t="s">
        <v>138</v>
      </c>
      <c r="V7" s="239"/>
      <c r="W7" s="239" t="s">
        <v>139</v>
      </c>
      <c r="X7" s="239"/>
      <c r="Y7" s="239" t="s">
        <v>140</v>
      </c>
      <c r="Z7" s="239"/>
      <c r="AA7" s="232"/>
      <c r="AD7" s="236"/>
      <c r="AE7" s="237"/>
      <c r="AF7" s="236"/>
    </row>
    <row r="8" spans="1:32" s="233" customFormat="1" ht="22.05" customHeight="1">
      <c r="C8" s="238"/>
      <c r="D8" s="232"/>
      <c r="E8" s="240"/>
      <c r="F8" s="239"/>
      <c r="G8" s="240" t="s">
        <v>141</v>
      </c>
      <c r="H8" s="232"/>
      <c r="I8" s="239"/>
      <c r="J8" s="232"/>
      <c r="K8" s="232"/>
      <c r="L8" s="232"/>
      <c r="M8" s="240" t="s">
        <v>142</v>
      </c>
      <c r="N8" s="240"/>
      <c r="O8" s="240" t="s">
        <v>143</v>
      </c>
      <c r="P8" s="240"/>
      <c r="Q8" s="240" t="s">
        <v>144</v>
      </c>
      <c r="R8" s="232"/>
      <c r="S8" s="240" t="s">
        <v>145</v>
      </c>
      <c r="T8" s="232"/>
      <c r="U8" s="240" t="s">
        <v>146</v>
      </c>
      <c r="V8" s="239"/>
      <c r="W8" s="239" t="s">
        <v>147</v>
      </c>
      <c r="X8" s="239"/>
      <c r="Y8" s="239" t="s">
        <v>148</v>
      </c>
      <c r="Z8" s="239"/>
      <c r="AA8" s="232"/>
      <c r="AD8" s="236"/>
      <c r="AE8" s="237"/>
      <c r="AF8" s="241"/>
    </row>
    <row r="9" spans="1:32" s="233" customFormat="1" ht="22.05" customHeight="1">
      <c r="C9" s="238"/>
      <c r="D9" s="232"/>
      <c r="E9" s="239" t="s">
        <v>149</v>
      </c>
      <c r="F9" s="239"/>
      <c r="G9" s="240" t="s">
        <v>150</v>
      </c>
      <c r="H9" s="240"/>
      <c r="I9" s="239" t="s">
        <v>151</v>
      </c>
      <c r="J9" s="239"/>
      <c r="K9" s="239"/>
      <c r="L9" s="232"/>
      <c r="M9" s="240" t="s">
        <v>6</v>
      </c>
      <c r="N9" s="240"/>
      <c r="O9" s="240" t="s">
        <v>152</v>
      </c>
      <c r="P9" s="240"/>
      <c r="Q9" s="240" t="s">
        <v>153</v>
      </c>
      <c r="R9" s="232"/>
      <c r="S9" s="242" t="s">
        <v>154</v>
      </c>
      <c r="T9" s="232"/>
      <c r="U9" s="240" t="s">
        <v>155</v>
      </c>
      <c r="V9" s="239"/>
      <c r="W9" s="239" t="s">
        <v>156</v>
      </c>
      <c r="X9" s="239"/>
      <c r="Y9" s="239" t="s">
        <v>157</v>
      </c>
      <c r="Z9" s="239"/>
      <c r="AA9" s="240" t="s">
        <v>133</v>
      </c>
    </row>
    <row r="10" spans="1:32" s="233" customFormat="1" ht="22.05" customHeight="1">
      <c r="C10" s="243" t="s">
        <v>7</v>
      </c>
      <c r="D10" s="244"/>
      <c r="E10" s="239" t="s">
        <v>158</v>
      </c>
      <c r="F10" s="239"/>
      <c r="G10" s="239" t="s">
        <v>159</v>
      </c>
      <c r="H10" s="240"/>
      <c r="I10" s="239" t="s">
        <v>160</v>
      </c>
      <c r="J10" s="239"/>
      <c r="K10" s="239" t="s">
        <v>75</v>
      </c>
      <c r="L10" s="239"/>
      <c r="M10" s="240" t="s">
        <v>161</v>
      </c>
      <c r="N10" s="239"/>
      <c r="O10" s="239" t="s">
        <v>162</v>
      </c>
      <c r="P10" s="239"/>
      <c r="Q10" s="240" t="s">
        <v>163</v>
      </c>
      <c r="R10" s="232"/>
      <c r="S10" s="242" t="s">
        <v>164</v>
      </c>
      <c r="T10" s="232"/>
      <c r="U10" s="240" t="s">
        <v>165</v>
      </c>
      <c r="V10" s="239"/>
      <c r="W10" s="239" t="s">
        <v>166</v>
      </c>
      <c r="X10" s="239"/>
      <c r="Y10" s="239" t="s">
        <v>167</v>
      </c>
      <c r="Z10" s="239"/>
      <c r="AA10" s="240" t="s">
        <v>65</v>
      </c>
    </row>
    <row r="11" spans="1:32" ht="22.05" customHeight="1">
      <c r="C11" s="234"/>
      <c r="D11" s="233"/>
      <c r="E11" s="388" t="s">
        <v>9</v>
      </c>
      <c r="F11" s="388"/>
      <c r="G11" s="388"/>
      <c r="H11" s="388"/>
      <c r="I11" s="388"/>
      <c r="J11" s="388"/>
      <c r="K11" s="388"/>
      <c r="L11" s="388"/>
      <c r="M11" s="388"/>
      <c r="N11" s="388"/>
      <c r="O11" s="388"/>
      <c r="P11" s="388"/>
      <c r="Q11" s="388"/>
      <c r="R11" s="388"/>
      <c r="S11" s="388"/>
      <c r="T11" s="388"/>
      <c r="U11" s="388"/>
      <c r="V11" s="388"/>
      <c r="W11" s="388"/>
      <c r="X11" s="388"/>
      <c r="Y11" s="388"/>
      <c r="Z11" s="388"/>
      <c r="AA11" s="388"/>
    </row>
    <row r="12" spans="1:32" ht="22.05" customHeight="1">
      <c r="A12" s="233" t="s">
        <v>168</v>
      </c>
      <c r="B12" s="233"/>
      <c r="C12" s="234"/>
      <c r="D12" s="233"/>
      <c r="E12" s="224"/>
      <c r="F12" s="224"/>
      <c r="G12" s="224"/>
      <c r="H12" s="224"/>
      <c r="I12" s="224"/>
      <c r="J12" s="224"/>
      <c r="K12" s="224"/>
      <c r="L12" s="224"/>
      <c r="M12" s="224"/>
      <c r="N12" s="224"/>
      <c r="O12" s="224"/>
      <c r="P12" s="224"/>
      <c r="Q12" s="224"/>
      <c r="R12" s="224"/>
      <c r="S12" s="224"/>
      <c r="T12" s="224"/>
      <c r="U12" s="224"/>
      <c r="V12" s="224"/>
      <c r="W12" s="224"/>
      <c r="X12" s="224"/>
      <c r="Y12" s="224"/>
      <c r="Z12" s="224"/>
      <c r="AA12" s="224"/>
    </row>
    <row r="13" spans="1:32" ht="22.05" customHeight="1">
      <c r="A13" s="233" t="s">
        <v>169</v>
      </c>
      <c r="B13" s="233"/>
      <c r="C13" s="234"/>
      <c r="D13" s="233"/>
      <c r="E13" s="58">
        <v>1729277</v>
      </c>
      <c r="F13" s="58"/>
      <c r="G13" s="58">
        <v>208455</v>
      </c>
      <c r="H13" s="58"/>
      <c r="I13" s="58">
        <v>65000</v>
      </c>
      <c r="J13" s="58"/>
      <c r="K13" s="58">
        <v>936011</v>
      </c>
      <c r="L13" s="58"/>
      <c r="M13" s="58">
        <v>-16805</v>
      </c>
      <c r="N13" s="58"/>
      <c r="O13" s="58">
        <v>6340</v>
      </c>
      <c r="P13" s="58"/>
      <c r="Q13" s="58">
        <v>-275079</v>
      </c>
      <c r="R13" s="58"/>
      <c r="S13" s="58">
        <v>-5939</v>
      </c>
      <c r="T13" s="58"/>
      <c r="U13" s="58">
        <v>-29993</v>
      </c>
      <c r="V13" s="233"/>
      <c r="W13" s="245">
        <f>SUM(E13:U13)</f>
        <v>2617267</v>
      </c>
      <c r="X13" s="233"/>
      <c r="Y13" s="246">
        <v>0</v>
      </c>
      <c r="Z13" s="233"/>
      <c r="AA13" s="59">
        <f>SUM(W13:Y13)</f>
        <v>2617267</v>
      </c>
    </row>
    <row r="14" spans="1:32" ht="20.100000000000001" customHeight="1">
      <c r="A14" s="247" t="s">
        <v>170</v>
      </c>
      <c r="B14" s="247"/>
      <c r="C14" s="232"/>
      <c r="D14" s="233"/>
      <c r="E14" s="58"/>
      <c r="F14" s="58"/>
      <c r="G14" s="58"/>
      <c r="H14" s="58"/>
      <c r="I14" s="58"/>
      <c r="J14" s="58"/>
      <c r="K14" s="58"/>
      <c r="L14" s="58"/>
      <c r="M14" s="58"/>
      <c r="N14" s="58"/>
      <c r="O14" s="58"/>
      <c r="P14" s="58"/>
      <c r="Q14" s="58"/>
      <c r="R14" s="58"/>
      <c r="S14" s="58"/>
      <c r="T14" s="58"/>
      <c r="U14" s="58"/>
      <c r="V14" s="58"/>
      <c r="W14" s="58"/>
      <c r="X14" s="58"/>
      <c r="Y14" s="58"/>
      <c r="Z14" s="58"/>
      <c r="AA14" s="58"/>
    </row>
    <row r="15" spans="1:32" ht="20.100000000000001" customHeight="1">
      <c r="A15" s="248" t="s">
        <v>171</v>
      </c>
      <c r="B15" s="248"/>
      <c r="C15" s="249">
        <v>16</v>
      </c>
      <c r="D15" s="233"/>
      <c r="E15" s="192">
        <v>0</v>
      </c>
      <c r="F15" s="128"/>
      <c r="G15" s="192">
        <v>0</v>
      </c>
      <c r="H15" s="14"/>
      <c r="I15" s="192">
        <v>0</v>
      </c>
      <c r="J15" s="14"/>
      <c r="K15" s="193">
        <v>-172926</v>
      </c>
      <c r="L15" s="13"/>
      <c r="M15" s="192">
        <v>0</v>
      </c>
      <c r="N15" s="13"/>
      <c r="O15" s="192">
        <v>0</v>
      </c>
      <c r="P15" s="194"/>
      <c r="Q15" s="192">
        <v>0</v>
      </c>
      <c r="R15" s="194"/>
      <c r="S15" s="192">
        <v>0</v>
      </c>
      <c r="T15" s="13"/>
      <c r="U15" s="192">
        <v>0</v>
      </c>
      <c r="V15" s="14"/>
      <c r="W15" s="207">
        <f>SUM(E15:U15)</f>
        <v>-172926</v>
      </c>
      <c r="X15" s="14"/>
      <c r="Y15" s="192">
        <v>0</v>
      </c>
      <c r="Z15" s="14"/>
      <c r="AA15" s="193">
        <f>SUM(W15:Y15)</f>
        <v>-172926</v>
      </c>
    </row>
    <row r="16" spans="1:32" ht="20.100000000000001" customHeight="1">
      <c r="A16" s="250" t="s">
        <v>172</v>
      </c>
      <c r="B16" s="250"/>
      <c r="C16" s="232"/>
      <c r="D16" s="233"/>
      <c r="E16" s="195">
        <f>SUM(E15)</f>
        <v>0</v>
      </c>
      <c r="F16" s="172"/>
      <c r="G16" s="195">
        <f>SUM(G15)</f>
        <v>0</v>
      </c>
      <c r="H16" s="172"/>
      <c r="I16" s="195">
        <f>SUM(I15)</f>
        <v>0</v>
      </c>
      <c r="J16" s="172"/>
      <c r="K16" s="195">
        <f>SUM(K15)</f>
        <v>-172926</v>
      </c>
      <c r="L16" s="172"/>
      <c r="M16" s="195">
        <f>SUM(M15)</f>
        <v>0</v>
      </c>
      <c r="N16" s="172"/>
      <c r="O16" s="195">
        <f>SUM(O15)</f>
        <v>0</v>
      </c>
      <c r="P16" s="172"/>
      <c r="Q16" s="195">
        <f>SUM(Q15)</f>
        <v>0</v>
      </c>
      <c r="R16" s="172"/>
      <c r="S16" s="195">
        <f>SUM(S15)</f>
        <v>0</v>
      </c>
      <c r="T16" s="172"/>
      <c r="U16" s="195">
        <f>SUM(U15)</f>
        <v>0</v>
      </c>
      <c r="V16" s="172"/>
      <c r="W16" s="135">
        <f>SUM(W15)</f>
        <v>-172926</v>
      </c>
      <c r="X16" s="172"/>
      <c r="Y16" s="135">
        <f>SUM(Y15)</f>
        <v>0</v>
      </c>
      <c r="Z16" s="172"/>
      <c r="AA16" s="195">
        <f>SUM(W16:Y16)</f>
        <v>-172926</v>
      </c>
    </row>
    <row r="17" spans="1:27" ht="22.05" customHeight="1">
      <c r="A17" s="233" t="s">
        <v>173</v>
      </c>
      <c r="B17" s="233"/>
      <c r="C17" s="234"/>
      <c r="D17" s="233"/>
      <c r="E17" s="58"/>
      <c r="F17" s="58"/>
      <c r="G17" s="58"/>
      <c r="H17" s="58"/>
      <c r="I17" s="58"/>
      <c r="J17" s="58"/>
      <c r="K17" s="58"/>
      <c r="L17" s="58"/>
      <c r="M17" s="58"/>
      <c r="N17" s="58"/>
      <c r="O17" s="58"/>
      <c r="P17" s="58"/>
      <c r="Q17" s="58"/>
      <c r="R17" s="58"/>
      <c r="S17" s="58"/>
      <c r="T17" s="58"/>
      <c r="U17" s="58"/>
      <c r="V17" s="233"/>
      <c r="W17" s="233"/>
      <c r="X17" s="233"/>
      <c r="Y17" s="233"/>
      <c r="Z17" s="233"/>
      <c r="AA17" s="59"/>
    </row>
    <row r="18" spans="1:27" ht="22.05" customHeight="1">
      <c r="A18" s="232" t="s">
        <v>174</v>
      </c>
      <c r="C18" s="234"/>
      <c r="D18" s="233"/>
      <c r="E18" s="126">
        <v>0</v>
      </c>
      <c r="F18" s="128"/>
      <c r="G18" s="126">
        <v>0</v>
      </c>
      <c r="H18" s="14"/>
      <c r="I18" s="126">
        <v>0</v>
      </c>
      <c r="J18" s="14"/>
      <c r="K18" s="129">
        <f>PL_9M!G43</f>
        <v>50693</v>
      </c>
      <c r="L18" s="13"/>
      <c r="M18" s="126">
        <v>0</v>
      </c>
      <c r="N18" s="13"/>
      <c r="O18" s="126">
        <v>0</v>
      </c>
      <c r="P18" s="13"/>
      <c r="Q18" s="126">
        <v>0</v>
      </c>
      <c r="R18" s="13"/>
      <c r="S18" s="126">
        <v>0</v>
      </c>
      <c r="T18" s="13"/>
      <c r="U18" s="126">
        <v>0</v>
      </c>
      <c r="V18" s="14"/>
      <c r="W18" s="129">
        <f>SUM(E18:U18)</f>
        <v>50693</v>
      </c>
      <c r="X18" s="14"/>
      <c r="Y18" s="126">
        <v>0</v>
      </c>
      <c r="Z18" s="14"/>
      <c r="AA18" s="15">
        <f>SUM(W18:Y18)</f>
        <v>50693</v>
      </c>
    </row>
    <row r="19" spans="1:27" ht="22.05" customHeight="1">
      <c r="A19" s="232" t="s">
        <v>175</v>
      </c>
      <c r="C19" s="234"/>
      <c r="D19" s="233"/>
      <c r="E19" s="126">
        <v>0</v>
      </c>
      <c r="F19" s="128"/>
      <c r="G19" s="126">
        <v>0</v>
      </c>
      <c r="H19" s="14"/>
      <c r="I19" s="126">
        <v>0</v>
      </c>
      <c r="J19" s="14"/>
      <c r="K19" s="129">
        <v>-12516</v>
      </c>
      <c r="L19" s="13"/>
      <c r="M19" s="13">
        <f>PL_9M!G55</f>
        <v>-3689</v>
      </c>
      <c r="N19" s="13"/>
      <c r="O19" s="129">
        <v>0</v>
      </c>
      <c r="P19" s="13"/>
      <c r="Q19" s="129">
        <f>PL_9M!G56</f>
        <v>60476</v>
      </c>
      <c r="R19" s="13"/>
      <c r="S19" s="129">
        <v>4740</v>
      </c>
      <c r="T19" s="13"/>
      <c r="U19" s="129">
        <v>0</v>
      </c>
      <c r="V19" s="14"/>
      <c r="W19" s="129">
        <f>SUM(E19:U19)</f>
        <v>49011</v>
      </c>
      <c r="X19" s="14"/>
      <c r="Y19" s="126">
        <v>0</v>
      </c>
      <c r="Z19" s="14"/>
      <c r="AA19" s="15">
        <f>SUM(W19:Y19)</f>
        <v>49011</v>
      </c>
    </row>
    <row r="20" spans="1:27" ht="22.05" customHeight="1">
      <c r="A20" s="232" t="s">
        <v>176</v>
      </c>
      <c r="C20" s="234"/>
      <c r="D20" s="233"/>
      <c r="E20" s="126">
        <v>0</v>
      </c>
      <c r="F20" s="128"/>
      <c r="G20" s="126">
        <v>0</v>
      </c>
      <c r="H20" s="14"/>
      <c r="I20" s="126">
        <v>0</v>
      </c>
      <c r="J20" s="14"/>
      <c r="K20" s="126">
        <v>0</v>
      </c>
      <c r="L20" s="13"/>
      <c r="M20" s="13">
        <v>-2395</v>
      </c>
      <c r="N20" s="13"/>
      <c r="O20" s="129">
        <v>0</v>
      </c>
      <c r="P20" s="13"/>
      <c r="Q20" s="129">
        <v>0</v>
      </c>
      <c r="R20" s="13"/>
      <c r="S20" s="129">
        <v>0</v>
      </c>
      <c r="T20" s="13"/>
      <c r="U20" s="129">
        <v>21219</v>
      </c>
      <c r="V20" s="14"/>
      <c r="W20" s="129">
        <f>SUM(E20:U20)</f>
        <v>18824</v>
      </c>
      <c r="X20" s="14"/>
      <c r="Y20" s="126">
        <v>0</v>
      </c>
      <c r="Z20" s="14"/>
      <c r="AA20" s="15">
        <f>SUM(W20:Y20)</f>
        <v>18824</v>
      </c>
    </row>
    <row r="21" spans="1:27" ht="22.05" customHeight="1">
      <c r="A21" s="233" t="s">
        <v>118</v>
      </c>
      <c r="B21" s="233"/>
      <c r="C21" s="234"/>
      <c r="D21" s="233"/>
      <c r="E21" s="135">
        <f>SUM(E18:E20)</f>
        <v>0</v>
      </c>
      <c r="F21" s="172"/>
      <c r="G21" s="135">
        <f>SUM(G18:G20)</f>
        <v>0</v>
      </c>
      <c r="H21" s="172"/>
      <c r="I21" s="135">
        <f>SUM(I18:I20)</f>
        <v>0</v>
      </c>
      <c r="J21" s="172"/>
      <c r="K21" s="135">
        <f>SUM(K18:K20)</f>
        <v>38177</v>
      </c>
      <c r="L21" s="172"/>
      <c r="M21" s="135">
        <f>SUM(M18:M20)</f>
        <v>-6084</v>
      </c>
      <c r="N21" s="172"/>
      <c r="O21" s="135">
        <f>SUM(O18:O20)</f>
        <v>0</v>
      </c>
      <c r="P21" s="172"/>
      <c r="Q21" s="135">
        <f>SUM(Q18:Q20)</f>
        <v>60476</v>
      </c>
      <c r="R21" s="172"/>
      <c r="S21" s="135">
        <f>SUM(S18:S20)</f>
        <v>4740</v>
      </c>
      <c r="T21" s="172"/>
      <c r="U21" s="135">
        <f>SUM(U18:U20)</f>
        <v>21219</v>
      </c>
      <c r="V21" s="172"/>
      <c r="W21" s="135">
        <f>SUM(E21:U21)</f>
        <v>118528</v>
      </c>
      <c r="X21" s="172"/>
      <c r="Y21" s="135">
        <f>SUM(Y18:Y20)</f>
        <v>0</v>
      </c>
      <c r="Z21" s="172"/>
      <c r="AA21" s="135">
        <f>SUM(W21:Y21)</f>
        <v>118528</v>
      </c>
    </row>
    <row r="22" spans="1:27" ht="22.05" customHeight="1" thickBot="1">
      <c r="A22" s="233" t="s">
        <v>177</v>
      </c>
      <c r="B22" s="233"/>
      <c r="C22" s="234"/>
      <c r="D22" s="233"/>
      <c r="E22" s="204">
        <f>SUM(E13,E16,E21)</f>
        <v>1729277</v>
      </c>
      <c r="F22" s="57"/>
      <c r="G22" s="204">
        <f>SUM(G13,G16,G21)</f>
        <v>208455</v>
      </c>
      <c r="H22" s="57"/>
      <c r="I22" s="204">
        <f>SUM(I13,I16,I21)</f>
        <v>65000</v>
      </c>
      <c r="J22" s="57"/>
      <c r="K22" s="204">
        <f>SUM(K13,K16,K21)</f>
        <v>801262</v>
      </c>
      <c r="L22" s="57"/>
      <c r="M22" s="204">
        <f>SUM(M13,M16,M21)</f>
        <v>-22889</v>
      </c>
      <c r="N22" s="57"/>
      <c r="O22" s="204">
        <f>SUM(O13,O16,O21)</f>
        <v>6340</v>
      </c>
      <c r="P22" s="57"/>
      <c r="Q22" s="204">
        <f>SUM(Q13,Q16,Q21)</f>
        <v>-214603</v>
      </c>
      <c r="R22" s="57"/>
      <c r="S22" s="204">
        <f>SUM(S13,S16,S21)</f>
        <v>-1199</v>
      </c>
      <c r="T22" s="57"/>
      <c r="U22" s="204">
        <f>SUM(U13,U16,U21)</f>
        <v>-8774</v>
      </c>
      <c r="V22" s="57"/>
      <c r="W22" s="251">
        <f>SUM(E22:U22)</f>
        <v>2562869</v>
      </c>
      <c r="X22" s="57"/>
      <c r="Y22" s="204">
        <f>Y13+Y16+Y21</f>
        <v>0</v>
      </c>
      <c r="Z22" s="57"/>
      <c r="AA22" s="204">
        <f>SUM(W22:Y22)</f>
        <v>2562869</v>
      </c>
    </row>
    <row r="23" spans="1:27" ht="10.95" customHeight="1" thickTop="1">
      <c r="F23" s="232"/>
    </row>
    <row r="24" spans="1:27" ht="22.05" customHeight="1">
      <c r="A24" s="233" t="s">
        <v>178</v>
      </c>
      <c r="B24" s="233"/>
      <c r="F24" s="232"/>
    </row>
    <row r="25" spans="1:27" ht="22.05" customHeight="1">
      <c r="A25" s="233" t="s">
        <v>179</v>
      </c>
      <c r="B25" s="233"/>
      <c r="C25" s="234"/>
      <c r="D25" s="233"/>
      <c r="E25" s="58">
        <v>1729277</v>
      </c>
      <c r="F25" s="58"/>
      <c r="G25" s="58">
        <v>208455</v>
      </c>
      <c r="H25" s="58"/>
      <c r="I25" s="58">
        <v>82000</v>
      </c>
      <c r="J25" s="58"/>
      <c r="K25" s="58">
        <v>838486</v>
      </c>
      <c r="L25" s="58"/>
      <c r="M25" s="58">
        <v>-18773</v>
      </c>
      <c r="N25" s="58"/>
      <c r="O25" s="58">
        <v>6340</v>
      </c>
      <c r="P25" s="58"/>
      <c r="Q25" s="58">
        <v>-261160</v>
      </c>
      <c r="R25" s="58"/>
      <c r="S25" s="58">
        <v>-6486</v>
      </c>
      <c r="T25" s="58"/>
      <c r="U25" s="58">
        <v>-7789</v>
      </c>
      <c r="V25" s="233"/>
      <c r="W25" s="172">
        <f>SUM(E25:U25)</f>
        <v>2570350</v>
      </c>
      <c r="X25" s="233"/>
      <c r="Y25" s="246">
        <v>0</v>
      </c>
      <c r="Z25" s="233"/>
      <c r="AA25" s="59">
        <f>SUM(W25:Y25)</f>
        <v>2570350</v>
      </c>
    </row>
    <row r="26" spans="1:27" ht="20.100000000000001" customHeight="1">
      <c r="A26" s="247" t="s">
        <v>170</v>
      </c>
      <c r="B26" s="247"/>
      <c r="C26" s="232"/>
      <c r="D26" s="233"/>
      <c r="E26" s="58"/>
      <c r="F26" s="58"/>
      <c r="G26" s="58"/>
      <c r="H26" s="58"/>
      <c r="I26" s="58"/>
      <c r="J26" s="58"/>
      <c r="K26" s="58"/>
      <c r="L26" s="58"/>
      <c r="M26" s="58"/>
      <c r="N26" s="58"/>
      <c r="O26" s="58"/>
      <c r="P26" s="58"/>
      <c r="Q26" s="58"/>
      <c r="R26" s="58"/>
      <c r="S26" s="58"/>
      <c r="T26" s="58"/>
      <c r="U26" s="58"/>
      <c r="V26" s="58"/>
      <c r="W26" s="58"/>
      <c r="X26" s="58"/>
      <c r="Y26" s="58"/>
      <c r="Z26" s="58"/>
      <c r="AA26" s="58"/>
    </row>
    <row r="27" spans="1:27" ht="20.100000000000001" customHeight="1">
      <c r="A27" s="253" t="s">
        <v>180</v>
      </c>
      <c r="B27" s="253"/>
      <c r="C27" s="232"/>
      <c r="D27" s="233"/>
      <c r="E27" s="58"/>
      <c r="F27" s="58"/>
      <c r="G27" s="58"/>
      <c r="H27" s="58"/>
      <c r="I27" s="58"/>
      <c r="J27" s="58"/>
      <c r="K27" s="58"/>
      <c r="L27" s="58"/>
      <c r="M27" s="58"/>
      <c r="N27" s="58"/>
      <c r="O27" s="58"/>
      <c r="P27" s="58"/>
      <c r="Q27" s="58"/>
      <c r="R27" s="58"/>
      <c r="S27" s="58"/>
      <c r="T27" s="58"/>
      <c r="U27" s="58"/>
      <c r="V27" s="58"/>
      <c r="W27" s="58"/>
      <c r="X27" s="58"/>
      <c r="Y27" s="58"/>
      <c r="Z27" s="58"/>
      <c r="AA27" s="58"/>
    </row>
    <row r="28" spans="1:27" ht="20.100000000000001" customHeight="1">
      <c r="A28" s="253" t="s">
        <v>181</v>
      </c>
      <c r="B28" s="253"/>
      <c r="C28" s="232"/>
      <c r="D28" s="233"/>
      <c r="E28" s="58"/>
      <c r="F28" s="58"/>
      <c r="G28" s="58"/>
      <c r="H28" s="58"/>
      <c r="I28" s="58"/>
      <c r="J28" s="58"/>
      <c r="K28" s="58"/>
      <c r="L28" s="58"/>
      <c r="M28" s="58"/>
      <c r="N28" s="58"/>
      <c r="O28" s="58"/>
      <c r="P28" s="58"/>
      <c r="Q28" s="58"/>
      <c r="R28" s="58"/>
      <c r="S28" s="58"/>
      <c r="T28" s="58"/>
      <c r="U28" s="58"/>
      <c r="V28" s="58"/>
      <c r="W28" s="58"/>
      <c r="X28" s="58"/>
      <c r="Y28" s="58"/>
      <c r="Z28" s="58"/>
      <c r="AA28" s="58"/>
    </row>
    <row r="29" spans="1:27" ht="20.100000000000001" customHeight="1">
      <c r="A29" s="248" t="s">
        <v>182</v>
      </c>
      <c r="B29" s="248"/>
      <c r="C29" s="361">
        <v>12</v>
      </c>
      <c r="D29" s="233"/>
      <c r="E29" s="254">
        <v>773978</v>
      </c>
      <c r="F29" s="254"/>
      <c r="G29" s="254">
        <v>-1294</v>
      </c>
      <c r="H29" s="254"/>
      <c r="I29" s="129">
        <v>0</v>
      </c>
      <c r="J29" s="254"/>
      <c r="K29" s="129">
        <v>0</v>
      </c>
      <c r="L29" s="254"/>
      <c r="M29" s="129">
        <v>0</v>
      </c>
      <c r="N29" s="254"/>
      <c r="O29" s="129">
        <v>0</v>
      </c>
      <c r="P29" s="254"/>
      <c r="Q29" s="129">
        <v>0</v>
      </c>
      <c r="R29" s="254"/>
      <c r="S29" s="129">
        <v>0</v>
      </c>
      <c r="T29" s="254"/>
      <c r="U29" s="129">
        <v>0</v>
      </c>
      <c r="V29" s="254"/>
      <c r="W29" s="129">
        <v>772684</v>
      </c>
      <c r="X29" s="254"/>
      <c r="Y29" s="129">
        <v>0</v>
      </c>
      <c r="Z29" s="254"/>
      <c r="AA29" s="129">
        <f t="shared" ref="AA29:AA30" si="0">SUM(W29:Y29)</f>
        <v>772684</v>
      </c>
    </row>
    <row r="30" spans="1:27" ht="20.100000000000001" customHeight="1">
      <c r="A30" s="248" t="s">
        <v>183</v>
      </c>
      <c r="B30" s="248"/>
      <c r="C30" s="249">
        <v>16</v>
      </c>
      <c r="D30" s="233"/>
      <c r="E30" s="207">
        <v>0</v>
      </c>
      <c r="F30" s="128"/>
      <c r="G30" s="207">
        <v>0</v>
      </c>
      <c r="H30" s="14"/>
      <c r="I30" s="207">
        <v>0</v>
      </c>
      <c r="J30" s="14"/>
      <c r="K30" s="193">
        <v>-69170</v>
      </c>
      <c r="L30" s="13"/>
      <c r="M30" s="207">
        <v>0</v>
      </c>
      <c r="N30" s="13"/>
      <c r="O30" s="207">
        <v>0</v>
      </c>
      <c r="P30" s="194"/>
      <c r="Q30" s="207">
        <v>0</v>
      </c>
      <c r="R30" s="194"/>
      <c r="S30" s="207">
        <v>0</v>
      </c>
      <c r="T30" s="13"/>
      <c r="U30" s="207">
        <v>0</v>
      </c>
      <c r="V30" s="14"/>
      <c r="W30" s="207">
        <v>-69170</v>
      </c>
      <c r="X30" s="14"/>
      <c r="Y30" s="207">
        <v>0</v>
      </c>
      <c r="Z30" s="14"/>
      <c r="AA30" s="207">
        <f t="shared" si="0"/>
        <v>-69170</v>
      </c>
    </row>
    <row r="31" spans="1:27" ht="20.100000000000001" customHeight="1">
      <c r="A31" s="247" t="s">
        <v>184</v>
      </c>
      <c r="B31" s="248"/>
      <c r="C31" s="249"/>
      <c r="D31" s="233"/>
      <c r="E31" s="126"/>
      <c r="F31" s="128"/>
      <c r="G31" s="126"/>
      <c r="H31" s="14"/>
      <c r="I31" s="126"/>
      <c r="J31" s="14"/>
      <c r="K31" s="194"/>
      <c r="L31" s="13"/>
      <c r="M31" s="126"/>
      <c r="N31" s="13"/>
      <c r="O31" s="126"/>
      <c r="P31" s="194"/>
      <c r="Q31" s="126"/>
      <c r="R31" s="194"/>
      <c r="S31" s="126"/>
      <c r="T31" s="13"/>
      <c r="U31" s="126"/>
      <c r="V31" s="14"/>
      <c r="W31" s="14"/>
      <c r="X31" s="14"/>
      <c r="Y31" s="14"/>
      <c r="Z31" s="14"/>
      <c r="AA31" s="172"/>
    </row>
    <row r="32" spans="1:27" s="233" customFormat="1" ht="20.100000000000001" customHeight="1">
      <c r="A32" s="247" t="s">
        <v>185</v>
      </c>
      <c r="B32" s="247"/>
      <c r="C32" s="255"/>
      <c r="E32" s="195">
        <f>SUM(E29:E30)</f>
        <v>773978</v>
      </c>
      <c r="F32" s="225"/>
      <c r="G32" s="195">
        <f>SUM(G29:G30)</f>
        <v>-1294</v>
      </c>
      <c r="H32" s="172"/>
      <c r="I32" s="195">
        <f>SUM(I29:I30)</f>
        <v>0</v>
      </c>
      <c r="J32" s="172"/>
      <c r="K32" s="195">
        <f>SUM(K29:K30)</f>
        <v>-69170</v>
      </c>
      <c r="L32" s="226"/>
      <c r="M32" s="195">
        <f>SUM(M29:M30)</f>
        <v>0</v>
      </c>
      <c r="N32" s="226"/>
      <c r="O32" s="195">
        <f>SUM(O29:O30)</f>
        <v>0</v>
      </c>
      <c r="P32" s="226"/>
      <c r="Q32" s="195">
        <f>SUM(Q29:Q30)</f>
        <v>0</v>
      </c>
      <c r="R32" s="226"/>
      <c r="S32" s="195">
        <f>SUM(S29:S30)</f>
        <v>0</v>
      </c>
      <c r="T32" s="226"/>
      <c r="U32" s="195">
        <f>SUM(U29:U30)</f>
        <v>0</v>
      </c>
      <c r="V32" s="172"/>
      <c r="W32" s="195">
        <f>SUM(E32:U32)</f>
        <v>703514</v>
      </c>
      <c r="X32" s="57"/>
      <c r="Y32" s="256">
        <f>SUM(Y29:Y31)</f>
        <v>0</v>
      </c>
      <c r="Z32" s="57"/>
      <c r="AA32" s="195">
        <f>SUM(W32:Y32)</f>
        <v>703514</v>
      </c>
    </row>
    <row r="33" spans="1:27" ht="10.95" customHeight="1">
      <c r="A33" s="247"/>
      <c r="B33" s="247"/>
      <c r="C33" s="249"/>
      <c r="D33" s="233"/>
      <c r="E33" s="126"/>
      <c r="F33" s="128"/>
      <c r="G33" s="126"/>
      <c r="H33" s="14"/>
      <c r="I33" s="126"/>
      <c r="J33" s="14"/>
      <c r="K33" s="194"/>
      <c r="L33" s="13"/>
      <c r="M33" s="126"/>
      <c r="N33" s="13"/>
      <c r="O33" s="126"/>
      <c r="P33" s="194"/>
      <c r="Q33" s="126"/>
      <c r="R33" s="194"/>
      <c r="S33" s="126"/>
      <c r="T33" s="13"/>
      <c r="U33" s="126"/>
      <c r="V33" s="14"/>
      <c r="W33" s="14"/>
      <c r="X33" s="14"/>
      <c r="Y33" s="14"/>
      <c r="Z33" s="14"/>
      <c r="AA33" s="194"/>
    </row>
    <row r="34" spans="1:27" ht="20.100000000000001" customHeight="1">
      <c r="A34" s="247" t="s">
        <v>186</v>
      </c>
      <c r="B34" s="247"/>
      <c r="C34" s="249"/>
      <c r="D34" s="233"/>
      <c r="E34" s="126"/>
      <c r="F34" s="128"/>
      <c r="G34" s="126"/>
      <c r="H34" s="14"/>
      <c r="I34" s="126"/>
      <c r="J34" s="14"/>
      <c r="K34" s="194"/>
      <c r="L34" s="13"/>
      <c r="M34" s="126"/>
      <c r="N34" s="13"/>
      <c r="O34" s="126"/>
      <c r="P34" s="194"/>
      <c r="Q34" s="126"/>
      <c r="R34" s="194"/>
      <c r="S34" s="126"/>
      <c r="T34" s="13"/>
      <c r="U34" s="126"/>
      <c r="V34" s="14"/>
      <c r="W34" s="14"/>
      <c r="X34" s="14"/>
      <c r="Y34" s="14"/>
      <c r="Z34" s="14"/>
      <c r="AA34" s="194"/>
    </row>
    <row r="35" spans="1:27" ht="20.100000000000001" customHeight="1">
      <c r="A35" s="248" t="s">
        <v>187</v>
      </c>
      <c r="B35" s="248"/>
      <c r="C35" s="249"/>
      <c r="D35" s="233"/>
      <c r="E35" s="126"/>
      <c r="F35" s="128"/>
      <c r="G35" s="126"/>
      <c r="H35" s="14"/>
      <c r="I35" s="126"/>
      <c r="J35" s="14"/>
      <c r="K35" s="194"/>
      <c r="L35" s="13"/>
      <c r="M35" s="126"/>
      <c r="N35" s="13"/>
      <c r="O35" s="126"/>
      <c r="P35" s="194"/>
      <c r="Q35" s="126"/>
      <c r="R35" s="194"/>
      <c r="S35" s="126"/>
      <c r="T35" s="13"/>
      <c r="U35" s="126"/>
      <c r="V35" s="14"/>
      <c r="W35" s="14"/>
      <c r="X35" s="14"/>
      <c r="Y35" s="14"/>
      <c r="Z35" s="14"/>
    </row>
    <row r="36" spans="1:27" ht="20.100000000000001" customHeight="1">
      <c r="A36" s="248" t="s">
        <v>188</v>
      </c>
      <c r="B36" s="248"/>
      <c r="C36" s="249"/>
      <c r="D36" s="233"/>
      <c r="E36" s="192">
        <v>0</v>
      </c>
      <c r="F36" s="128"/>
      <c r="G36" s="192">
        <v>0</v>
      </c>
      <c r="H36" s="14"/>
      <c r="I36" s="192">
        <v>0</v>
      </c>
      <c r="J36" s="14"/>
      <c r="K36" s="193">
        <v>0</v>
      </c>
      <c r="L36" s="13"/>
      <c r="M36" s="192">
        <v>0</v>
      </c>
      <c r="N36" s="13"/>
      <c r="O36" s="192">
        <v>0</v>
      </c>
      <c r="P36" s="194"/>
      <c r="Q36" s="192">
        <v>0</v>
      </c>
      <c r="R36" s="194"/>
      <c r="S36" s="192">
        <v>0</v>
      </c>
      <c r="T36" s="13"/>
      <c r="U36" s="192">
        <v>0</v>
      </c>
      <c r="V36" s="14"/>
      <c r="W36" s="207">
        <v>0</v>
      </c>
      <c r="X36" s="14"/>
      <c r="Y36" s="129">
        <v>3160007</v>
      </c>
      <c r="Z36" s="14"/>
      <c r="AA36" s="207">
        <f>SUM(W36:Y36)</f>
        <v>3160007</v>
      </c>
    </row>
    <row r="37" spans="1:27" s="233" customFormat="1" ht="20.100000000000001" customHeight="1">
      <c r="A37" s="247" t="s">
        <v>189</v>
      </c>
      <c r="B37" s="247"/>
      <c r="C37" s="255"/>
      <c r="E37" s="257">
        <f>SUM(E36)</f>
        <v>0</v>
      </c>
      <c r="F37" s="136"/>
      <c r="G37" s="257">
        <f>SUM(G36)</f>
        <v>0</v>
      </c>
      <c r="H37" s="57"/>
      <c r="I37" s="257">
        <f>SUM(I36)</f>
        <v>0</v>
      </c>
      <c r="J37" s="57"/>
      <c r="K37" s="257">
        <f>SUM(K36)</f>
        <v>0</v>
      </c>
      <c r="L37" s="137"/>
      <c r="M37" s="257">
        <f>SUM(M36)</f>
        <v>0</v>
      </c>
      <c r="N37" s="137"/>
      <c r="O37" s="257">
        <f>SUM(O36)</f>
        <v>0</v>
      </c>
      <c r="P37" s="258"/>
      <c r="Q37" s="257">
        <f>SUM(Q36)</f>
        <v>0</v>
      </c>
      <c r="R37" s="258"/>
      <c r="S37" s="257">
        <f>SUM(S36)</f>
        <v>0</v>
      </c>
      <c r="T37" s="137"/>
      <c r="U37" s="257">
        <f>SUM(U36)</f>
        <v>0</v>
      </c>
      <c r="V37" s="57"/>
      <c r="W37" s="195">
        <f>SUM(E37:U37)</f>
        <v>0</v>
      </c>
      <c r="X37" s="57"/>
      <c r="Y37" s="135">
        <f>SUM(Y36)</f>
        <v>3160007</v>
      </c>
      <c r="Z37" s="57"/>
      <c r="AA37" s="195">
        <f>SUM(W37:Y37)</f>
        <v>3160007</v>
      </c>
    </row>
    <row r="38" spans="1:27" ht="10.95" customHeight="1">
      <c r="A38" s="247"/>
      <c r="B38" s="247"/>
      <c r="C38" s="249"/>
      <c r="D38" s="233"/>
      <c r="E38" s="126"/>
      <c r="F38" s="128"/>
      <c r="G38" s="126"/>
      <c r="H38" s="14"/>
      <c r="I38" s="126"/>
      <c r="J38" s="14"/>
      <c r="K38" s="194"/>
      <c r="L38" s="13"/>
      <c r="M38" s="126"/>
      <c r="N38" s="13"/>
      <c r="O38" s="126"/>
      <c r="P38" s="194"/>
      <c r="Q38" s="126"/>
      <c r="R38" s="194"/>
      <c r="S38" s="126"/>
      <c r="T38" s="13"/>
      <c r="U38" s="126"/>
      <c r="V38" s="14"/>
      <c r="W38" s="14"/>
      <c r="X38" s="14"/>
      <c r="Y38" s="14"/>
      <c r="Z38" s="14"/>
      <c r="AA38" s="194"/>
    </row>
    <row r="39" spans="1:27" s="233" customFormat="1" ht="20.100000000000001" customHeight="1">
      <c r="A39" s="250" t="s">
        <v>172</v>
      </c>
      <c r="B39" s="250"/>
      <c r="E39" s="195">
        <f>SUM(E32)</f>
        <v>773978</v>
      </c>
      <c r="F39" s="172"/>
      <c r="G39" s="195">
        <f>SUM(G32)</f>
        <v>-1294</v>
      </c>
      <c r="H39" s="172"/>
      <c r="I39" s="195">
        <f>SUM(I30)</f>
        <v>0</v>
      </c>
      <c r="J39" s="172"/>
      <c r="K39" s="195">
        <f>SUM(K30)</f>
        <v>-69170</v>
      </c>
      <c r="L39" s="172"/>
      <c r="M39" s="195">
        <f>SUM(M30)</f>
        <v>0</v>
      </c>
      <c r="N39" s="172"/>
      <c r="O39" s="195">
        <f>SUM(O30)</f>
        <v>0</v>
      </c>
      <c r="P39" s="172"/>
      <c r="Q39" s="195">
        <f>SUM(Q30)</f>
        <v>0</v>
      </c>
      <c r="R39" s="172"/>
      <c r="S39" s="195">
        <f>SUM(S30)</f>
        <v>0</v>
      </c>
      <c r="T39" s="172"/>
      <c r="U39" s="195">
        <f>SUM(U30)</f>
        <v>0</v>
      </c>
      <c r="V39" s="172"/>
      <c r="W39" s="195">
        <f>SUM(E39:U39)</f>
        <v>703514</v>
      </c>
      <c r="X39" s="172"/>
      <c r="Y39" s="195">
        <f>Y32+Y37</f>
        <v>3160007</v>
      </c>
      <c r="Z39" s="172"/>
      <c r="AA39" s="195">
        <f>SUM(W39:Y39)</f>
        <v>3863521</v>
      </c>
    </row>
    <row r="40" spans="1:27" ht="22.05" customHeight="1">
      <c r="A40" s="233" t="s">
        <v>173</v>
      </c>
      <c r="B40" s="233"/>
      <c r="C40" s="234"/>
      <c r="D40" s="233"/>
      <c r="E40" s="58"/>
      <c r="F40" s="58"/>
      <c r="G40" s="58"/>
      <c r="H40" s="58"/>
      <c r="I40" s="58"/>
      <c r="J40" s="58"/>
      <c r="K40" s="58"/>
      <c r="L40" s="58"/>
      <c r="M40" s="58"/>
      <c r="N40" s="58"/>
      <c r="O40" s="58"/>
      <c r="P40" s="58"/>
      <c r="Q40" s="58"/>
      <c r="R40" s="58"/>
      <c r="S40" s="58"/>
      <c r="T40" s="58"/>
      <c r="U40" s="58"/>
      <c r="V40" s="233"/>
      <c r="W40" s="233"/>
      <c r="X40" s="233"/>
      <c r="Y40" s="233"/>
      <c r="Z40" s="233"/>
      <c r="AA40" s="59"/>
    </row>
    <row r="41" spans="1:27" ht="22.05" customHeight="1">
      <c r="A41" s="232" t="s">
        <v>190</v>
      </c>
      <c r="C41" s="234"/>
      <c r="D41" s="233"/>
      <c r="E41" s="126">
        <v>0</v>
      </c>
      <c r="F41" s="128"/>
      <c r="G41" s="126">
        <v>0</v>
      </c>
      <c r="H41" s="14"/>
      <c r="I41" s="126">
        <v>0</v>
      </c>
      <c r="J41" s="14"/>
      <c r="K41" s="129">
        <v>813810</v>
      </c>
      <c r="L41" s="13"/>
      <c r="M41" s="126">
        <v>0</v>
      </c>
      <c r="N41" s="13"/>
      <c r="O41" s="126">
        <v>0</v>
      </c>
      <c r="P41" s="13"/>
      <c r="Q41" s="126">
        <v>0</v>
      </c>
      <c r="R41" s="13"/>
      <c r="S41" s="126">
        <v>0</v>
      </c>
      <c r="T41" s="13"/>
      <c r="U41" s="126">
        <v>0</v>
      </c>
      <c r="V41" s="14"/>
      <c r="W41" s="129">
        <v>813810</v>
      </c>
      <c r="X41" s="14"/>
      <c r="Y41" s="129">
        <v>-142309</v>
      </c>
      <c r="Z41" s="14"/>
      <c r="AA41" s="129">
        <f t="shared" ref="AA41:AA44" si="1">SUM(W41:Y41)</f>
        <v>671501</v>
      </c>
    </row>
    <row r="42" spans="1:27" ht="22.05" customHeight="1">
      <c r="A42" s="232" t="s">
        <v>175</v>
      </c>
      <c r="C42" s="234"/>
      <c r="D42" s="233"/>
      <c r="E42" s="192">
        <v>0</v>
      </c>
      <c r="F42" s="128"/>
      <c r="G42" s="192">
        <v>0</v>
      </c>
      <c r="H42" s="14"/>
      <c r="I42" s="192">
        <v>0</v>
      </c>
      <c r="J42" s="14"/>
      <c r="K42" s="192">
        <v>0</v>
      </c>
      <c r="L42" s="13"/>
      <c r="M42" s="207">
        <v>421033</v>
      </c>
      <c r="N42" s="13"/>
      <c r="O42" s="192">
        <v>0</v>
      </c>
      <c r="P42" s="13"/>
      <c r="Q42" s="129">
        <v>24233</v>
      </c>
      <c r="R42" s="13"/>
      <c r="S42" s="129">
        <v>6486</v>
      </c>
      <c r="T42" s="13"/>
      <c r="U42" s="192">
        <v>0</v>
      </c>
      <c r="V42" s="14"/>
      <c r="W42" s="129">
        <v>451752</v>
      </c>
      <c r="X42" s="14"/>
      <c r="Y42" s="129">
        <v>2280</v>
      </c>
      <c r="Z42" s="14"/>
      <c r="AA42" s="207">
        <f t="shared" si="1"/>
        <v>454032</v>
      </c>
    </row>
    <row r="43" spans="1:27" ht="22.05" customHeight="1">
      <c r="A43" s="233" t="s">
        <v>118</v>
      </c>
      <c r="B43" s="233"/>
      <c r="C43" s="234"/>
      <c r="D43" s="233"/>
      <c r="E43" s="135">
        <f>SUM(E41:E42)</f>
        <v>0</v>
      </c>
      <c r="F43" s="136"/>
      <c r="G43" s="135">
        <f>SUM(G41:G42)</f>
        <v>0</v>
      </c>
      <c r="H43" s="57"/>
      <c r="I43" s="135">
        <f>SUM(I41:I42)</f>
        <v>0</v>
      </c>
      <c r="J43" s="57"/>
      <c r="K43" s="135">
        <f>SUM(K41:K42)</f>
        <v>813810</v>
      </c>
      <c r="L43" s="137"/>
      <c r="M43" s="135">
        <f>SUM(M41:M42)</f>
        <v>421033</v>
      </c>
      <c r="N43" s="137"/>
      <c r="O43" s="135">
        <f>SUM(O41:O42)</f>
        <v>0</v>
      </c>
      <c r="P43" s="137"/>
      <c r="Q43" s="135">
        <f>SUM(Q41:Q42)</f>
        <v>24233</v>
      </c>
      <c r="R43" s="137"/>
      <c r="S43" s="135">
        <f>SUM(S41:S42)</f>
        <v>6486</v>
      </c>
      <c r="T43" s="137"/>
      <c r="U43" s="135">
        <f>SUM(U41:U42)</f>
        <v>0</v>
      </c>
      <c r="V43" s="57"/>
      <c r="W43" s="135">
        <f>SUM(E43:U43)</f>
        <v>1265562</v>
      </c>
      <c r="X43" s="57"/>
      <c r="Y43" s="135">
        <f>PL_9M!E74</f>
        <v>-140029</v>
      </c>
      <c r="Z43" s="57"/>
      <c r="AA43" s="135">
        <f>SUM(W43:Y43)</f>
        <v>1125533</v>
      </c>
    </row>
    <row r="44" spans="1:27" ht="22.05" customHeight="1" thickBot="1">
      <c r="A44" s="233" t="s">
        <v>191</v>
      </c>
      <c r="B44" s="233"/>
      <c r="C44" s="234"/>
      <c r="D44" s="233"/>
      <c r="E44" s="204">
        <f>SUM(E25,E39,E43)</f>
        <v>2503255</v>
      </c>
      <c r="F44" s="172"/>
      <c r="G44" s="204">
        <f>SUM(G25,G39,G43)</f>
        <v>207161</v>
      </c>
      <c r="H44" s="172"/>
      <c r="I44" s="204">
        <f>SUM(I25,I39,I43)</f>
        <v>82000</v>
      </c>
      <c r="J44" s="172"/>
      <c r="K44" s="204">
        <f>SUM(K25,K39,K43)</f>
        <v>1583126</v>
      </c>
      <c r="L44" s="172"/>
      <c r="M44" s="204">
        <f>SUM(M25,M39,M43)</f>
        <v>402260</v>
      </c>
      <c r="N44" s="172"/>
      <c r="O44" s="204">
        <f>SUM(O25,O39,O43)</f>
        <v>6340</v>
      </c>
      <c r="P44" s="172"/>
      <c r="Q44" s="204">
        <f>SUM(Q25,Q39,Q43)</f>
        <v>-236927</v>
      </c>
      <c r="R44" s="172"/>
      <c r="S44" s="204">
        <f>SUM(S25,S39,S43)</f>
        <v>0</v>
      </c>
      <c r="T44" s="172"/>
      <c r="U44" s="204">
        <f>SUM(U25,U39,U43)</f>
        <v>-7789</v>
      </c>
      <c r="V44" s="172"/>
      <c r="W44" s="204">
        <f>SUM(E44:U44)</f>
        <v>4539426</v>
      </c>
      <c r="X44" s="172"/>
      <c r="Y44" s="204">
        <f>SUM(Y25,Y39,Y43)</f>
        <v>3019978</v>
      </c>
      <c r="Z44" s="172"/>
      <c r="AA44" s="204">
        <f t="shared" si="1"/>
        <v>7559404</v>
      </c>
    </row>
    <row r="45" spans="1:27" ht="22.05" customHeight="1" thickTop="1"/>
    <row r="46" spans="1:27" ht="22.05" customHeight="1">
      <c r="A46" s="259"/>
      <c r="B46" s="259"/>
      <c r="AA46" s="260"/>
    </row>
    <row r="47" spans="1:27" ht="22.05" customHeight="1">
      <c r="AA47" s="15"/>
    </row>
  </sheetData>
  <mergeCells count="4">
    <mergeCell ref="I5:K5"/>
    <mergeCell ref="M5:U5"/>
    <mergeCell ref="E4:AA4"/>
    <mergeCell ref="E11:AA11"/>
  </mergeCells>
  <pageMargins left="0.8" right="0.8" top="0.48" bottom="0.5" header="0.5" footer="0.5"/>
  <pageSetup paperSize="9" scale="57" firstPageNumber="10" fitToHeight="0" orientation="landscape" useFirstPageNumber="1" r:id="rId1"/>
  <headerFooter alignWithMargins="0">
    <oddFooter>&amp;L&amp;15  หมายเหตุประกอบงบการเงินเป็นส่วนหนึ่งของงบการเงินระหว่างกาลนี้&amp;C&amp;15
&amp;P</oddFooter>
  </headerFooter>
  <ignoredErrors>
    <ignoredError sqref="W43:W44"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view="pageBreakPreview" zoomScale="70" zoomScaleNormal="70" zoomScaleSheetLayoutView="70" workbookViewId="0">
      <selection sqref="A1:P1"/>
    </sheetView>
  </sheetViews>
  <sheetFormatPr defaultColWidth="10.625" defaultRowHeight="21" customHeight="1"/>
  <cols>
    <col min="1" max="1" width="56.5" style="60" customWidth="1"/>
    <col min="2" max="2" width="12.125" style="76" customWidth="1"/>
    <col min="3" max="3" width="2.125" style="60" customWidth="1"/>
    <col min="4" max="4" width="16.625" style="68" customWidth="1"/>
    <col min="5" max="5" width="2.125" style="68" customWidth="1"/>
    <col min="6" max="6" width="16.625" style="68" customWidth="1"/>
    <col min="7" max="7" width="2.125" style="68" customWidth="1"/>
    <col min="8" max="8" width="16.625" style="68" customWidth="1"/>
    <col min="9" max="9" width="2.125" style="68" customWidth="1"/>
    <col min="10" max="10" width="19.625" style="68" customWidth="1"/>
    <col min="11" max="11" width="2.125" style="68" customWidth="1"/>
    <col min="12" max="12" width="16.625" style="68" customWidth="1"/>
    <col min="13" max="13" width="2.125" style="68" customWidth="1"/>
    <col min="14" max="14" width="16.625" style="68" customWidth="1"/>
    <col min="15" max="15" width="2.125" style="68" customWidth="1"/>
    <col min="16" max="16" width="16.625" style="68" customWidth="1"/>
    <col min="17" max="17" width="9" style="60" customWidth="1"/>
    <col min="18" max="16384" width="10.625" style="60"/>
  </cols>
  <sheetData>
    <row r="1" spans="1:22" s="70" customFormat="1" ht="21" customHeight="1">
      <c r="A1" s="391" t="s">
        <v>0</v>
      </c>
      <c r="B1" s="391"/>
      <c r="C1" s="391"/>
      <c r="D1" s="391"/>
      <c r="E1" s="391"/>
      <c r="F1" s="391"/>
      <c r="G1" s="391"/>
      <c r="H1" s="391"/>
      <c r="I1" s="391"/>
      <c r="J1" s="391"/>
      <c r="K1" s="391"/>
      <c r="L1" s="391"/>
      <c r="M1" s="391"/>
      <c r="N1" s="391"/>
      <c r="O1" s="391"/>
      <c r="P1" s="391"/>
    </row>
    <row r="2" spans="1:22" s="70" customFormat="1" ht="21" customHeight="1">
      <c r="A2" s="391" t="s">
        <v>130</v>
      </c>
      <c r="B2" s="391"/>
      <c r="C2" s="391"/>
      <c r="D2" s="391"/>
      <c r="E2" s="391"/>
      <c r="F2" s="391"/>
      <c r="G2" s="391"/>
      <c r="H2" s="391"/>
      <c r="I2" s="391"/>
      <c r="J2" s="391"/>
      <c r="K2" s="391"/>
      <c r="L2" s="391"/>
      <c r="M2" s="391"/>
      <c r="N2" s="391"/>
      <c r="O2" s="391"/>
      <c r="P2" s="391"/>
    </row>
    <row r="3" spans="1:22" ht="12" customHeight="1">
      <c r="D3" s="60"/>
      <c r="E3" s="60"/>
      <c r="F3" s="60"/>
      <c r="G3" s="60"/>
      <c r="H3" s="60"/>
      <c r="I3" s="60"/>
      <c r="J3" s="60"/>
      <c r="K3" s="60"/>
      <c r="L3" s="60"/>
      <c r="M3" s="60"/>
      <c r="N3" s="60"/>
      <c r="O3" s="60"/>
      <c r="P3" s="61"/>
    </row>
    <row r="4" spans="1:22" s="62" customFormat="1" ht="21" customHeight="1">
      <c r="B4" s="77"/>
      <c r="D4" s="393" t="s">
        <v>3</v>
      </c>
      <c r="E4" s="393"/>
      <c r="F4" s="393"/>
      <c r="G4" s="393"/>
      <c r="H4" s="393"/>
      <c r="I4" s="393"/>
      <c r="J4" s="393"/>
      <c r="K4" s="393"/>
      <c r="L4" s="393"/>
      <c r="M4" s="393"/>
      <c r="N4" s="393"/>
      <c r="O4" s="393"/>
      <c r="P4" s="393"/>
    </row>
    <row r="5" spans="1:22" s="62" customFormat="1" ht="21" customHeight="1">
      <c r="B5" s="77"/>
      <c r="D5" s="63"/>
      <c r="E5" s="63"/>
      <c r="F5" s="63"/>
      <c r="G5" s="64"/>
      <c r="H5" s="390" t="s">
        <v>131</v>
      </c>
      <c r="I5" s="390"/>
      <c r="J5" s="390"/>
      <c r="K5" s="65"/>
      <c r="L5" s="392" t="s">
        <v>192</v>
      </c>
      <c r="M5" s="392"/>
      <c r="N5" s="392"/>
      <c r="O5" s="63"/>
      <c r="S5" s="130"/>
      <c r="T5" s="131"/>
      <c r="U5" s="130"/>
    </row>
    <row r="6" spans="1:22" s="62" customFormat="1" ht="21" customHeight="1">
      <c r="B6" s="76"/>
      <c r="C6" s="60"/>
      <c r="D6" s="71"/>
      <c r="E6" s="71"/>
      <c r="F6" s="71"/>
      <c r="G6" s="72"/>
      <c r="H6" s="72"/>
      <c r="I6" s="72"/>
      <c r="J6" s="72"/>
      <c r="K6" s="74"/>
      <c r="L6" s="73" t="s">
        <v>193</v>
      </c>
      <c r="M6" s="71"/>
      <c r="N6" s="199" t="s">
        <v>194</v>
      </c>
      <c r="O6" s="71"/>
      <c r="P6" s="60"/>
      <c r="Q6" s="60"/>
      <c r="S6" s="130"/>
      <c r="T6" s="131"/>
      <c r="U6" s="130"/>
    </row>
    <row r="7" spans="1:22" s="62" customFormat="1" ht="21" customHeight="1">
      <c r="B7" s="76"/>
      <c r="C7" s="60"/>
      <c r="D7" s="16"/>
      <c r="E7" s="71"/>
      <c r="F7" s="29" t="s">
        <v>141</v>
      </c>
      <c r="G7" s="29"/>
      <c r="H7" s="75"/>
      <c r="I7" s="60"/>
      <c r="J7" s="60"/>
      <c r="K7" s="68"/>
      <c r="L7" s="73" t="s">
        <v>142</v>
      </c>
      <c r="M7" s="71"/>
      <c r="N7" s="73" t="s">
        <v>146</v>
      </c>
      <c r="O7" s="71"/>
      <c r="P7" s="60"/>
      <c r="Q7" s="60"/>
      <c r="S7" s="130"/>
      <c r="T7" s="131"/>
      <c r="U7" s="132"/>
    </row>
    <row r="8" spans="1:22" s="62" customFormat="1" ht="21" customHeight="1">
      <c r="B8" s="76"/>
      <c r="C8" s="60"/>
      <c r="D8" s="56" t="s">
        <v>149</v>
      </c>
      <c r="E8" s="75"/>
      <c r="F8" s="29" t="s">
        <v>150</v>
      </c>
      <c r="G8" s="29"/>
      <c r="H8" s="75" t="s">
        <v>151</v>
      </c>
      <c r="I8" s="75"/>
      <c r="J8" s="75"/>
      <c r="K8" s="75"/>
      <c r="L8" s="73" t="s">
        <v>6</v>
      </c>
      <c r="M8" s="71"/>
      <c r="N8" s="71" t="s">
        <v>155</v>
      </c>
      <c r="O8" s="71"/>
      <c r="P8" s="29" t="s">
        <v>133</v>
      </c>
      <c r="Q8" s="60"/>
    </row>
    <row r="9" spans="1:22" s="62" customFormat="1" ht="21" customHeight="1">
      <c r="B9" s="167" t="s">
        <v>7</v>
      </c>
      <c r="C9" s="71"/>
      <c r="D9" s="56" t="s">
        <v>158</v>
      </c>
      <c r="E9" s="75"/>
      <c r="F9" s="134" t="s">
        <v>159</v>
      </c>
      <c r="G9" s="29"/>
      <c r="H9" s="75" t="s">
        <v>160</v>
      </c>
      <c r="I9" s="75"/>
      <c r="J9" s="75" t="s">
        <v>75</v>
      </c>
      <c r="K9" s="75"/>
      <c r="L9" s="73" t="s">
        <v>161</v>
      </c>
      <c r="M9" s="71"/>
      <c r="N9" s="73" t="s">
        <v>165</v>
      </c>
      <c r="O9" s="71"/>
      <c r="P9" s="29" t="s">
        <v>65</v>
      </c>
      <c r="Q9" s="60"/>
    </row>
    <row r="10" spans="1:22" ht="21" customHeight="1">
      <c r="B10" s="27"/>
      <c r="C10" s="29"/>
      <c r="D10" s="389" t="s">
        <v>9</v>
      </c>
      <c r="E10" s="389"/>
      <c r="F10" s="389"/>
      <c r="G10" s="389"/>
      <c r="H10" s="389"/>
      <c r="I10" s="389"/>
      <c r="J10" s="389"/>
      <c r="K10" s="389"/>
      <c r="L10" s="389"/>
      <c r="M10" s="389"/>
      <c r="N10" s="389"/>
      <c r="O10" s="389"/>
      <c r="P10" s="389"/>
    </row>
    <row r="11" spans="1:22" ht="21" customHeight="1">
      <c r="A11" s="66" t="s">
        <v>168</v>
      </c>
      <c r="B11" s="27"/>
      <c r="C11" s="29"/>
      <c r="D11" s="79"/>
      <c r="E11" s="79"/>
      <c r="F11" s="79"/>
      <c r="G11" s="79"/>
      <c r="H11" s="79"/>
      <c r="I11" s="79"/>
      <c r="J11" s="79"/>
      <c r="K11" s="79"/>
      <c r="L11" s="79"/>
      <c r="M11" s="79"/>
      <c r="N11" s="79"/>
      <c r="O11" s="79"/>
      <c r="P11" s="79"/>
    </row>
    <row r="12" spans="1:22" ht="21" customHeight="1">
      <c r="A12" s="62" t="s">
        <v>169</v>
      </c>
      <c r="B12" s="77"/>
      <c r="C12" s="62"/>
      <c r="D12" s="80">
        <v>1729277</v>
      </c>
      <c r="E12" s="80"/>
      <c r="F12" s="80">
        <v>208455</v>
      </c>
      <c r="G12" s="80"/>
      <c r="H12" s="80">
        <v>65000</v>
      </c>
      <c r="I12" s="80"/>
      <c r="J12" s="80">
        <v>722712</v>
      </c>
      <c r="K12" s="80"/>
      <c r="L12" s="80">
        <v>825</v>
      </c>
      <c r="M12" s="80"/>
      <c r="N12" s="80">
        <v>-8774</v>
      </c>
      <c r="O12" s="80"/>
      <c r="P12" s="80">
        <f>N12+L12+J12+H12+F12+D12</f>
        <v>2717495</v>
      </c>
    </row>
    <row r="13" spans="1:22" s="1" customFormat="1" ht="20.100000000000001" customHeight="1">
      <c r="A13" s="196" t="s">
        <v>170</v>
      </c>
      <c r="B13" s="185"/>
      <c r="C13" s="66"/>
      <c r="D13" s="147"/>
      <c r="E13" s="147"/>
      <c r="F13" s="147"/>
      <c r="G13" s="147"/>
      <c r="H13" s="147"/>
      <c r="I13" s="147"/>
      <c r="J13" s="147"/>
      <c r="K13" s="147"/>
      <c r="L13" s="147"/>
      <c r="M13" s="147"/>
      <c r="N13" s="147"/>
      <c r="O13" s="147"/>
      <c r="P13" s="147"/>
      <c r="Q13" s="58"/>
      <c r="R13" s="58"/>
      <c r="S13" s="58"/>
      <c r="T13" s="58"/>
      <c r="U13" s="58"/>
      <c r="V13" s="58"/>
    </row>
    <row r="14" spans="1:22" s="1" customFormat="1" ht="20.100000000000001" customHeight="1">
      <c r="A14" s="197" t="s">
        <v>171</v>
      </c>
      <c r="B14" s="27">
        <v>16</v>
      </c>
      <c r="C14" s="66"/>
      <c r="D14" s="25">
        <v>0</v>
      </c>
      <c r="E14" s="168"/>
      <c r="F14" s="173">
        <v>0</v>
      </c>
      <c r="G14" s="169"/>
      <c r="H14" s="173">
        <v>0</v>
      </c>
      <c r="I14" s="169"/>
      <c r="J14" s="30">
        <v>-172926</v>
      </c>
      <c r="K14" s="170"/>
      <c r="L14" s="190">
        <v>0</v>
      </c>
      <c r="M14" s="170"/>
      <c r="N14" s="26">
        <v>0</v>
      </c>
      <c r="O14" s="26"/>
      <c r="P14" s="30">
        <f>SUM(D14:O14)</f>
        <v>-172926</v>
      </c>
    </row>
    <row r="15" spans="1:22" s="1" customFormat="1" ht="20.100000000000001" customHeight="1">
      <c r="A15" s="198" t="s">
        <v>172</v>
      </c>
      <c r="B15" s="185"/>
      <c r="C15" s="66"/>
      <c r="D15" s="120">
        <f>SUM(D14)</f>
        <v>0</v>
      </c>
      <c r="E15" s="171"/>
      <c r="F15" s="191">
        <f>SUM(F14)</f>
        <v>0</v>
      </c>
      <c r="G15" s="171"/>
      <c r="H15" s="191">
        <f>SUM(H14)</f>
        <v>0</v>
      </c>
      <c r="I15" s="171"/>
      <c r="J15" s="191">
        <f>SUM(J14)</f>
        <v>-172926</v>
      </c>
      <c r="K15" s="171"/>
      <c r="L15" s="191">
        <f>SUM(L14)</f>
        <v>0</v>
      </c>
      <c r="M15" s="171"/>
      <c r="N15" s="120">
        <f>SUM(N14)</f>
        <v>0</v>
      </c>
      <c r="O15" s="171"/>
      <c r="P15" s="191">
        <f>SUM(D15:O15)</f>
        <v>-172926</v>
      </c>
    </row>
    <row r="16" spans="1:22" ht="21" customHeight="1">
      <c r="A16" s="62" t="s">
        <v>173</v>
      </c>
      <c r="B16" s="77"/>
      <c r="C16" s="62"/>
      <c r="D16" s="80"/>
      <c r="E16" s="80"/>
      <c r="F16" s="80"/>
      <c r="G16" s="80"/>
      <c r="H16" s="80"/>
      <c r="I16" s="80"/>
      <c r="J16" s="80"/>
      <c r="K16" s="80"/>
      <c r="L16" s="80"/>
      <c r="M16" s="80"/>
      <c r="N16" s="80"/>
      <c r="O16" s="80"/>
      <c r="P16" s="80"/>
    </row>
    <row r="17" spans="1:22" ht="21" customHeight="1">
      <c r="A17" s="60" t="s">
        <v>174</v>
      </c>
      <c r="D17" s="25">
        <v>0</v>
      </c>
      <c r="E17" s="25"/>
      <c r="F17" s="214">
        <v>0</v>
      </c>
      <c r="G17" s="25"/>
      <c r="H17" s="214">
        <v>0</v>
      </c>
      <c r="I17" s="25"/>
      <c r="J17" s="25">
        <f>PL_9M!K43</f>
        <v>323595</v>
      </c>
      <c r="K17" s="25"/>
      <c r="L17" s="214">
        <v>0</v>
      </c>
      <c r="M17" s="25"/>
      <c r="N17" s="25">
        <v>0</v>
      </c>
      <c r="O17" s="25"/>
      <c r="P17" s="25">
        <f>SUM(D17:N17)</f>
        <v>323595</v>
      </c>
    </row>
    <row r="18" spans="1:22" ht="21" customHeight="1">
      <c r="A18" s="60" t="s">
        <v>175</v>
      </c>
      <c r="D18" s="25">
        <v>0</v>
      </c>
      <c r="E18" s="25"/>
      <c r="F18" s="173">
        <v>0</v>
      </c>
      <c r="G18" s="26"/>
      <c r="H18" s="173">
        <v>0</v>
      </c>
      <c r="I18" s="25"/>
      <c r="J18" s="26">
        <v>0</v>
      </c>
      <c r="K18" s="25"/>
      <c r="L18" s="25">
        <f>PL_9M!K55</f>
        <v>-163</v>
      </c>
      <c r="M18" s="26"/>
      <c r="N18" s="26">
        <v>0</v>
      </c>
      <c r="O18" s="26"/>
      <c r="P18" s="25">
        <f>SUM(D18:N18)</f>
        <v>-163</v>
      </c>
    </row>
    <row r="19" spans="1:22" s="62" customFormat="1" ht="21" customHeight="1">
      <c r="A19" s="66" t="s">
        <v>118</v>
      </c>
      <c r="B19" s="77"/>
      <c r="D19" s="120">
        <f>SUM(D17:D18)</f>
        <v>0</v>
      </c>
      <c r="E19" s="121"/>
      <c r="F19" s="191">
        <f>SUM(F17:F18)</f>
        <v>0</v>
      </c>
      <c r="G19" s="121"/>
      <c r="H19" s="191">
        <f>SUM(H17:H18)</f>
        <v>0</v>
      </c>
      <c r="I19" s="121"/>
      <c r="J19" s="120">
        <f>SUM(J17:J18)</f>
        <v>323595</v>
      </c>
      <c r="K19" s="121"/>
      <c r="L19" s="120">
        <f>SUM(L18:L18)</f>
        <v>-163</v>
      </c>
      <c r="M19" s="121"/>
      <c r="N19" s="120">
        <f>SUM(N17:N18)</f>
        <v>0</v>
      </c>
      <c r="O19" s="121"/>
      <c r="P19" s="120">
        <f>SUM(D19:N19)</f>
        <v>323432</v>
      </c>
    </row>
    <row r="20" spans="1:22" ht="21" customHeight="1" thickBot="1">
      <c r="A20" s="66" t="s">
        <v>177</v>
      </c>
      <c r="B20" s="78"/>
      <c r="C20" s="66"/>
      <c r="D20" s="141">
        <f>SUM(D12,D15,D19)</f>
        <v>1729277</v>
      </c>
      <c r="E20" s="121"/>
      <c r="F20" s="141">
        <f>SUM(F12,F15,F19)</f>
        <v>208455</v>
      </c>
      <c r="G20" s="121"/>
      <c r="H20" s="141">
        <f>SUM(H12,H15,H19)</f>
        <v>65000</v>
      </c>
      <c r="I20" s="80"/>
      <c r="J20" s="141">
        <f>SUM(J12,J15,J19)</f>
        <v>873381</v>
      </c>
      <c r="K20" s="121"/>
      <c r="L20" s="141">
        <f>SUM(L12,L15,L19)</f>
        <v>662</v>
      </c>
      <c r="M20" s="121"/>
      <c r="N20" s="141">
        <f>SUM(N12,N15,N19)</f>
        <v>-8774</v>
      </c>
      <c r="O20" s="121"/>
      <c r="P20" s="141">
        <f>SUM(D20:N20)</f>
        <v>2868001</v>
      </c>
    </row>
    <row r="21" spans="1:22" ht="12" customHeight="1" thickTop="1">
      <c r="A21" s="62"/>
      <c r="B21" s="77"/>
      <c r="C21" s="62"/>
      <c r="D21" s="142"/>
      <c r="E21" s="142"/>
      <c r="F21" s="142"/>
      <c r="G21" s="142"/>
      <c r="H21" s="142"/>
      <c r="I21" s="142"/>
      <c r="J21" s="142"/>
      <c r="K21" s="142"/>
      <c r="L21" s="142"/>
      <c r="M21" s="142"/>
      <c r="N21" s="142"/>
      <c r="O21" s="142"/>
      <c r="P21" s="142"/>
    </row>
    <row r="22" spans="1:22" ht="21" customHeight="1">
      <c r="A22" s="66" t="s">
        <v>178</v>
      </c>
      <c r="B22" s="77"/>
      <c r="C22" s="62"/>
      <c r="D22" s="142"/>
      <c r="E22" s="142"/>
      <c r="F22" s="142"/>
      <c r="G22" s="142"/>
      <c r="H22" s="142"/>
      <c r="I22" s="142"/>
      <c r="J22" s="142"/>
      <c r="K22" s="142"/>
      <c r="L22" s="142"/>
      <c r="M22" s="142"/>
      <c r="N22" s="142"/>
      <c r="O22" s="142"/>
      <c r="P22" s="142"/>
    </row>
    <row r="23" spans="1:22" ht="21" customHeight="1">
      <c r="A23" s="62" t="s">
        <v>179</v>
      </c>
      <c r="B23" s="77"/>
      <c r="C23" s="62"/>
      <c r="D23" s="80">
        <v>1729277</v>
      </c>
      <c r="E23" s="80"/>
      <c r="F23" s="80">
        <v>208455</v>
      </c>
      <c r="G23" s="80"/>
      <c r="H23" s="80">
        <v>82000</v>
      </c>
      <c r="I23" s="80"/>
      <c r="J23" s="80">
        <v>870593</v>
      </c>
      <c r="K23" s="80"/>
      <c r="L23" s="80">
        <v>648</v>
      </c>
      <c r="M23" s="80"/>
      <c r="N23" s="80">
        <f>-7789</f>
        <v>-7789</v>
      </c>
      <c r="O23" s="80"/>
      <c r="P23" s="80">
        <f>N23+L23+J23+H23+F23+D23</f>
        <v>2883184</v>
      </c>
    </row>
    <row r="24" spans="1:22" s="1" customFormat="1" ht="20.100000000000001" customHeight="1">
      <c r="A24" s="196" t="s">
        <v>170</v>
      </c>
      <c r="B24" s="185"/>
      <c r="C24" s="66"/>
      <c r="D24" s="147"/>
      <c r="E24" s="147"/>
      <c r="F24" s="147"/>
      <c r="G24" s="147"/>
      <c r="H24" s="147"/>
      <c r="I24" s="147"/>
      <c r="J24" s="147"/>
      <c r="K24" s="147"/>
      <c r="L24" s="147"/>
      <c r="M24" s="147"/>
      <c r="N24" s="147"/>
      <c r="O24" s="147"/>
      <c r="P24" s="147"/>
      <c r="Q24" s="58"/>
      <c r="R24" s="58"/>
      <c r="S24" s="58"/>
      <c r="T24" s="58"/>
      <c r="U24" s="58"/>
      <c r="V24" s="58"/>
    </row>
    <row r="25" spans="1:22" s="1" customFormat="1" ht="20.100000000000001" customHeight="1">
      <c r="A25" s="197" t="s">
        <v>195</v>
      </c>
      <c r="B25" s="27">
        <v>12</v>
      </c>
      <c r="C25" s="66"/>
      <c r="D25" s="212">
        <v>773978</v>
      </c>
      <c r="E25" s="212"/>
      <c r="F25" s="212">
        <v>-1294</v>
      </c>
      <c r="G25" s="147"/>
      <c r="H25" s="214">
        <v>0</v>
      </c>
      <c r="I25" s="147"/>
      <c r="J25" s="146">
        <v>0</v>
      </c>
      <c r="K25" s="147"/>
      <c r="L25" s="214">
        <v>0</v>
      </c>
      <c r="M25" s="147"/>
      <c r="N25" s="146">
        <v>0</v>
      </c>
      <c r="O25" s="147"/>
      <c r="P25" s="26">
        <v>772684</v>
      </c>
      <c r="Q25" s="58"/>
      <c r="R25" s="58"/>
      <c r="S25" s="58"/>
      <c r="T25" s="58"/>
      <c r="U25" s="58"/>
      <c r="V25" s="58"/>
    </row>
    <row r="26" spans="1:22" s="1" customFormat="1" ht="20.100000000000001" customHeight="1">
      <c r="A26" s="197" t="s">
        <v>171</v>
      </c>
      <c r="B26" s="27">
        <v>16</v>
      </c>
      <c r="C26" s="66"/>
      <c r="D26" s="146">
        <v>0</v>
      </c>
      <c r="E26" s="168"/>
      <c r="F26" s="173">
        <v>0</v>
      </c>
      <c r="G26" s="169"/>
      <c r="H26" s="173">
        <v>0</v>
      </c>
      <c r="I26" s="169"/>
      <c r="J26" s="30">
        <v>-69170</v>
      </c>
      <c r="K26" s="170"/>
      <c r="L26" s="214">
        <v>0</v>
      </c>
      <c r="M26" s="170"/>
      <c r="N26" s="146">
        <v>0</v>
      </c>
      <c r="O26" s="26"/>
      <c r="P26" s="30">
        <v>-69170</v>
      </c>
    </row>
    <row r="27" spans="1:22" s="1" customFormat="1" ht="20.100000000000001" customHeight="1">
      <c r="A27" s="198" t="s">
        <v>172</v>
      </c>
      <c r="B27" s="185"/>
      <c r="C27" s="66"/>
      <c r="D27" s="213">
        <f>SUM(D25:D26)</f>
        <v>773978</v>
      </c>
      <c r="E27" s="171"/>
      <c r="F27" s="213">
        <f>SUM(F25:F26)</f>
        <v>-1294</v>
      </c>
      <c r="G27" s="171"/>
      <c r="H27" s="191">
        <f>SUM(H25:H26)</f>
        <v>0</v>
      </c>
      <c r="I27" s="171"/>
      <c r="J27" s="191">
        <f>SUM(J25:J26)</f>
        <v>-69170</v>
      </c>
      <c r="K27" s="171"/>
      <c r="L27" s="213">
        <f>SUM(L25:L26)</f>
        <v>0</v>
      </c>
      <c r="M27" s="171"/>
      <c r="N27" s="120">
        <f>SUM(N25:N26)</f>
        <v>0</v>
      </c>
      <c r="O27" s="171"/>
      <c r="P27" s="191">
        <f>SUM(D27:O27)</f>
        <v>703514</v>
      </c>
    </row>
    <row r="28" spans="1:22" ht="21" customHeight="1">
      <c r="A28" s="62" t="s">
        <v>173</v>
      </c>
      <c r="B28" s="77"/>
      <c r="C28" s="62"/>
      <c r="D28" s="80"/>
      <c r="E28" s="80"/>
      <c r="F28" s="80"/>
      <c r="G28" s="80"/>
      <c r="H28" s="80"/>
      <c r="I28" s="80"/>
      <c r="J28" s="80"/>
      <c r="K28" s="80"/>
      <c r="L28" s="80"/>
      <c r="M28" s="80"/>
      <c r="N28" s="80"/>
      <c r="O28" s="80"/>
      <c r="P28" s="80"/>
    </row>
    <row r="29" spans="1:22" ht="21" customHeight="1">
      <c r="A29" s="60" t="s">
        <v>174</v>
      </c>
      <c r="D29" s="146">
        <v>0</v>
      </c>
      <c r="E29" s="25"/>
      <c r="F29" s="214">
        <v>0</v>
      </c>
      <c r="G29" s="25"/>
      <c r="H29" s="214">
        <v>0</v>
      </c>
      <c r="I29" s="25"/>
      <c r="J29" s="25">
        <v>20060</v>
      </c>
      <c r="K29" s="25"/>
      <c r="L29" s="214">
        <v>0</v>
      </c>
      <c r="M29" s="25"/>
      <c r="N29" s="146">
        <v>0</v>
      </c>
      <c r="O29" s="25"/>
      <c r="P29" s="25">
        <v>20060</v>
      </c>
    </row>
    <row r="30" spans="1:22" ht="21" customHeight="1">
      <c r="A30" s="60" t="s">
        <v>175</v>
      </c>
      <c r="D30" s="146">
        <v>0</v>
      </c>
      <c r="E30" s="25"/>
      <c r="F30" s="173">
        <v>0</v>
      </c>
      <c r="G30" s="25"/>
      <c r="H30" s="173">
        <v>0</v>
      </c>
      <c r="I30" s="25"/>
      <c r="J30" s="146">
        <v>0</v>
      </c>
      <c r="K30" s="25"/>
      <c r="L30" s="25">
        <v>140947</v>
      </c>
      <c r="M30" s="25"/>
      <c r="N30" s="146">
        <v>0</v>
      </c>
      <c r="O30" s="25"/>
      <c r="P30" s="25">
        <v>140947</v>
      </c>
    </row>
    <row r="31" spans="1:22" ht="21" customHeight="1">
      <c r="A31" s="66" t="s">
        <v>118</v>
      </c>
      <c r="B31" s="77"/>
      <c r="C31" s="62"/>
      <c r="D31" s="120">
        <f>SUM(D29:D30)</f>
        <v>0</v>
      </c>
      <c r="E31" s="121"/>
      <c r="F31" s="191">
        <f>SUM(F29:F30)</f>
        <v>0</v>
      </c>
      <c r="G31" s="121"/>
      <c r="H31" s="191">
        <f>SUM(H29:H30)</f>
        <v>0</v>
      </c>
      <c r="I31" s="121"/>
      <c r="J31" s="120">
        <f>SUM(J29:J30)</f>
        <v>20060</v>
      </c>
      <c r="K31" s="121"/>
      <c r="L31" s="120">
        <f>SUM(L29:L30)</f>
        <v>140947</v>
      </c>
      <c r="M31" s="121"/>
      <c r="N31" s="120">
        <f>SUM(N29:N30)</f>
        <v>0</v>
      </c>
      <c r="O31" s="121"/>
      <c r="P31" s="120">
        <f t="shared" ref="P31" si="0">SUM(D31:O31)</f>
        <v>161007</v>
      </c>
    </row>
    <row r="32" spans="1:22" ht="21" customHeight="1" thickBot="1">
      <c r="A32" s="66" t="s">
        <v>191</v>
      </c>
      <c r="B32" s="78"/>
      <c r="C32" s="66"/>
      <c r="D32" s="141">
        <f>SUM(D23,D27,D31)</f>
        <v>2503255</v>
      </c>
      <c r="E32" s="121"/>
      <c r="F32" s="141">
        <f>SUM(F23,F27,F31)</f>
        <v>207161</v>
      </c>
      <c r="G32" s="121"/>
      <c r="H32" s="141">
        <f>SUM(H23,H27,H31)</f>
        <v>82000</v>
      </c>
      <c r="I32" s="80"/>
      <c r="J32" s="141">
        <f>SUM(J23,J27,J31)</f>
        <v>821483</v>
      </c>
      <c r="K32" s="121"/>
      <c r="L32" s="141">
        <f>SUM(L23,L27,L31)</f>
        <v>141595</v>
      </c>
      <c r="M32" s="121"/>
      <c r="N32" s="141">
        <f>SUM(N23,N27,N31)</f>
        <v>-7789</v>
      </c>
      <c r="O32" s="121"/>
      <c r="P32" s="141">
        <f>SUM(D32:O32)</f>
        <v>3747705</v>
      </c>
    </row>
    <row r="33" spans="1:16" ht="21" customHeight="1" thickTop="1">
      <c r="A33" s="66"/>
      <c r="B33" s="78"/>
      <c r="C33" s="66"/>
      <c r="D33" s="82"/>
      <c r="E33" s="81"/>
      <c r="F33" s="82"/>
      <c r="G33" s="82"/>
      <c r="H33" s="82"/>
      <c r="I33" s="83"/>
      <c r="J33" s="82"/>
      <c r="K33" s="82"/>
      <c r="L33" s="82"/>
      <c r="M33" s="81"/>
      <c r="N33" s="82"/>
      <c r="O33" s="81"/>
    </row>
    <row r="34" spans="1:16" ht="21" customHeight="1">
      <c r="A34" s="66"/>
      <c r="B34" s="78"/>
      <c r="C34" s="66"/>
      <c r="D34" s="82"/>
      <c r="E34" s="81"/>
      <c r="F34" s="82"/>
      <c r="G34" s="82"/>
      <c r="H34" s="82"/>
      <c r="I34" s="83"/>
      <c r="J34" s="82"/>
      <c r="K34" s="82"/>
      <c r="L34" s="82"/>
      <c r="M34" s="81"/>
      <c r="N34" s="82"/>
      <c r="O34" s="81"/>
      <c r="P34" s="82"/>
    </row>
    <row r="35" spans="1:16" ht="21" customHeight="1">
      <c r="A35" s="66"/>
      <c r="B35" s="78"/>
      <c r="C35" s="66"/>
      <c r="D35" s="82"/>
      <c r="E35" s="81"/>
      <c r="F35" s="82"/>
      <c r="G35" s="82"/>
      <c r="H35" s="82"/>
      <c r="I35" s="83"/>
      <c r="J35" s="82"/>
      <c r="K35" s="82"/>
      <c r="L35" s="82"/>
      <c r="M35" s="81"/>
      <c r="N35" s="82"/>
      <c r="O35" s="81"/>
      <c r="P35" s="82"/>
    </row>
    <row r="36" spans="1:16" ht="21" customHeight="1">
      <c r="A36" s="66"/>
      <c r="B36" s="78"/>
      <c r="C36" s="66"/>
      <c r="D36" s="82"/>
      <c r="E36" s="81"/>
      <c r="F36" s="82"/>
      <c r="G36" s="82"/>
      <c r="H36" s="82"/>
      <c r="I36" s="83"/>
      <c r="J36" s="82"/>
      <c r="K36" s="82"/>
      <c r="L36" s="82"/>
      <c r="M36" s="81"/>
      <c r="N36" s="82"/>
      <c r="O36" s="81"/>
      <c r="P36" s="82"/>
    </row>
    <row r="37" spans="1:16" ht="21" customHeight="1">
      <c r="A37" s="66"/>
      <c r="B37" s="78"/>
      <c r="C37" s="66"/>
      <c r="D37" s="82"/>
      <c r="E37" s="81"/>
      <c r="F37" s="82"/>
      <c r="G37" s="82"/>
      <c r="H37" s="82"/>
      <c r="I37" s="83"/>
      <c r="J37" s="82"/>
      <c r="K37" s="82"/>
      <c r="L37" s="82"/>
      <c r="M37" s="81"/>
      <c r="N37" s="82"/>
      <c r="O37" s="81"/>
      <c r="P37" s="82"/>
    </row>
    <row r="38" spans="1:16" ht="21" customHeight="1">
      <c r="B38" s="77"/>
      <c r="C38" s="62"/>
    </row>
    <row r="39" spans="1:16" ht="21" customHeight="1">
      <c r="B39" s="77"/>
      <c r="C39" s="62"/>
    </row>
    <row r="40" spans="1:16" ht="21" customHeight="1">
      <c r="B40" s="77"/>
      <c r="C40" s="62"/>
    </row>
    <row r="41" spans="1:16" ht="21" customHeight="1">
      <c r="A41" s="69"/>
      <c r="B41" s="77"/>
      <c r="C41" s="62"/>
    </row>
    <row r="42" spans="1:16" ht="21" customHeight="1">
      <c r="A42" s="62"/>
      <c r="B42" s="77"/>
      <c r="C42" s="62"/>
    </row>
    <row r="43" spans="1:16" ht="21" customHeight="1">
      <c r="B43" s="77"/>
      <c r="C43" s="62"/>
    </row>
  </sheetData>
  <mergeCells count="6">
    <mergeCell ref="D10:P10"/>
    <mergeCell ref="H5:J5"/>
    <mergeCell ref="A1:P1"/>
    <mergeCell ref="A2:P2"/>
    <mergeCell ref="L5:N5"/>
    <mergeCell ref="D4:P4"/>
  </mergeCells>
  <pageMargins left="0.8" right="0.8" top="0.48" bottom="0.5" header="0.5" footer="0.5"/>
  <pageSetup paperSize="9" scale="76" firstPageNumber="11" fitToHeight="0" orientation="landscape" useFirstPageNumber="1" r:id="rId1"/>
  <headerFooter alignWithMargins="0">
    <oddFooter>&amp;L&amp;15 
 หมายเหตุประกอบงบการเงินเป็นส่วนหนึ่งของงบการเงินระหว่างกาลนี้
&amp;C&amp;15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3"/>
  <sheetViews>
    <sheetView tabSelected="1" view="pageBreakPreview" zoomScale="70" zoomScaleNormal="80" zoomScaleSheetLayoutView="70" workbookViewId="0"/>
  </sheetViews>
  <sheetFormatPr defaultColWidth="9.375" defaultRowHeight="20.55" customHeight="1"/>
  <cols>
    <col min="1" max="1" width="69.5" style="17" customWidth="1"/>
    <col min="2" max="2" width="11" style="107" customWidth="1"/>
    <col min="3" max="3" width="17.125" style="17" customWidth="1"/>
    <col min="4" max="4" width="2.125" style="17" customWidth="1"/>
    <col min="5" max="5" width="17.125" style="17" customWidth="1"/>
    <col min="6" max="6" width="2.125" style="17" customWidth="1"/>
    <col min="7" max="7" width="17.125" style="17" customWidth="1"/>
    <col min="8" max="8" width="2.125" style="17" customWidth="1"/>
    <col min="9" max="9" width="17.125" style="17" customWidth="1"/>
    <col min="10" max="10" width="4.5" style="2" customWidth="1"/>
    <col min="11" max="11" width="18.75" style="2" bestFit="1" customWidth="1"/>
    <col min="12" max="12" width="14.125" style="2" bestFit="1" customWidth="1"/>
    <col min="13" max="13" width="12.125" style="2" bestFit="1" customWidth="1"/>
    <col min="14" max="14" width="9.375" style="2"/>
    <col min="15" max="15" width="14.125" style="2" bestFit="1" customWidth="1"/>
    <col min="16" max="16384" width="9.375" style="2"/>
  </cols>
  <sheetData>
    <row r="1" spans="1:11" s="84" customFormat="1" ht="20.55" customHeight="1">
      <c r="A1" s="153" t="s">
        <v>0</v>
      </c>
      <c r="B1" s="21"/>
      <c r="C1" s="21"/>
      <c r="D1" s="21"/>
      <c r="E1" s="21"/>
      <c r="F1" s="21"/>
      <c r="G1" s="21"/>
      <c r="H1" s="21"/>
      <c r="I1" s="21"/>
      <c r="J1" s="21"/>
    </row>
    <row r="2" spans="1:11" s="84" customFormat="1" ht="20.55" customHeight="1">
      <c r="A2" s="396" t="s">
        <v>196</v>
      </c>
      <c r="B2" s="396"/>
      <c r="C2" s="396"/>
      <c r="D2" s="396"/>
      <c r="E2" s="396"/>
      <c r="F2" s="396"/>
      <c r="G2" s="396"/>
      <c r="H2" s="396"/>
      <c r="I2" s="396"/>
    </row>
    <row r="3" spans="1:11" s="88" customFormat="1" ht="20.55" customHeight="1">
      <c r="A3" s="85"/>
      <c r="B3" s="104"/>
      <c r="C3" s="86"/>
      <c r="D3" s="86"/>
      <c r="E3" s="86"/>
      <c r="F3" s="86"/>
      <c r="G3" s="87"/>
      <c r="H3" s="86"/>
      <c r="I3" s="87"/>
    </row>
    <row r="4" spans="1:11" s="88" customFormat="1" ht="20.55" customHeight="1">
      <c r="A4" s="86"/>
      <c r="C4" s="86"/>
      <c r="D4" s="152" t="s">
        <v>2</v>
      </c>
      <c r="E4" s="86"/>
      <c r="F4" s="86"/>
      <c r="G4" s="394" t="s">
        <v>3</v>
      </c>
      <c r="H4" s="394"/>
      <c r="I4" s="394"/>
    </row>
    <row r="5" spans="1:11" s="88" customFormat="1" ht="20.55" customHeight="1">
      <c r="A5" s="86"/>
      <c r="B5" s="51"/>
      <c r="C5" s="395" t="s">
        <v>197</v>
      </c>
      <c r="D5" s="395"/>
      <c r="E5" s="395"/>
      <c r="F5" s="86"/>
      <c r="G5" s="395" t="s">
        <v>197</v>
      </c>
      <c r="H5" s="395"/>
      <c r="I5" s="395"/>
    </row>
    <row r="6" spans="1:11" s="88" customFormat="1" ht="20.55" customHeight="1">
      <c r="A6" s="86"/>
      <c r="B6" s="51"/>
      <c r="C6" s="395" t="s">
        <v>83</v>
      </c>
      <c r="D6" s="395"/>
      <c r="E6" s="395"/>
      <c r="F6" s="86"/>
      <c r="G6" s="395" t="s">
        <v>83</v>
      </c>
      <c r="H6" s="395"/>
      <c r="I6" s="395"/>
    </row>
    <row r="7" spans="1:11" s="88" customFormat="1" ht="20.55" customHeight="1">
      <c r="A7" s="86"/>
      <c r="B7" s="51"/>
      <c r="C7" s="37">
        <v>2566</v>
      </c>
      <c r="D7" s="36"/>
      <c r="E7" s="37">
        <v>2565</v>
      </c>
      <c r="F7" s="36"/>
      <c r="G7" s="37">
        <v>2566</v>
      </c>
      <c r="H7" s="36"/>
      <c r="I7" s="37">
        <v>2565</v>
      </c>
    </row>
    <row r="8" spans="1:11" s="88" customFormat="1" ht="20.55" customHeight="1">
      <c r="A8" s="86"/>
      <c r="B8" s="105"/>
      <c r="C8" s="397" t="s">
        <v>9</v>
      </c>
      <c r="D8" s="397"/>
      <c r="E8" s="397"/>
      <c r="F8" s="397"/>
      <c r="G8" s="397"/>
      <c r="H8" s="397"/>
      <c r="I8" s="397"/>
    </row>
    <row r="9" spans="1:11" s="88" customFormat="1" ht="20.55" customHeight="1">
      <c r="A9" s="115" t="s">
        <v>198</v>
      </c>
      <c r="B9" s="105"/>
      <c r="C9" s="89"/>
      <c r="D9" s="152"/>
      <c r="E9" s="89"/>
      <c r="F9" s="152"/>
      <c r="G9" s="90"/>
      <c r="H9" s="90"/>
      <c r="I9" s="90"/>
    </row>
    <row r="10" spans="1:11" s="88" customFormat="1" ht="20.55" customHeight="1">
      <c r="A10" s="90" t="s">
        <v>199</v>
      </c>
      <c r="B10" s="105"/>
      <c r="C10" s="148">
        <v>671501</v>
      </c>
      <c r="D10" s="91"/>
      <c r="E10" s="67">
        <v>50693</v>
      </c>
      <c r="F10" s="91"/>
      <c r="G10" s="148">
        <v>20060</v>
      </c>
      <c r="H10" s="91"/>
      <c r="I10" s="92">
        <v>323595</v>
      </c>
      <c r="K10" s="177"/>
    </row>
    <row r="11" spans="1:11" s="88" customFormat="1" ht="20.55" customHeight="1">
      <c r="A11" s="112" t="s">
        <v>264</v>
      </c>
      <c r="B11" s="105"/>
      <c r="C11" s="93"/>
      <c r="D11" s="91"/>
      <c r="E11" s="93"/>
      <c r="F11" s="91"/>
      <c r="G11" s="91"/>
      <c r="H11" s="91"/>
      <c r="I11" s="91"/>
    </row>
    <row r="12" spans="1:11" s="88" customFormat="1" ht="20.55" customHeight="1">
      <c r="A12" s="90" t="s">
        <v>200</v>
      </c>
      <c r="B12" s="105"/>
      <c r="C12" s="148">
        <v>-9963</v>
      </c>
      <c r="D12" s="91"/>
      <c r="E12" s="28">
        <v>6411</v>
      </c>
      <c r="F12" s="91"/>
      <c r="G12" s="127">
        <v>0</v>
      </c>
      <c r="H12" s="91"/>
      <c r="I12" s="148">
        <v>801</v>
      </c>
      <c r="K12" s="177"/>
    </row>
    <row r="13" spans="1:11" s="88" customFormat="1" ht="20.55" customHeight="1">
      <c r="A13" s="110" t="s">
        <v>104</v>
      </c>
      <c r="B13" s="105"/>
      <c r="C13" s="170">
        <v>199316</v>
      </c>
      <c r="D13" s="91"/>
      <c r="E13" s="28">
        <v>39015</v>
      </c>
      <c r="F13" s="91"/>
      <c r="G13" s="95">
        <v>47740</v>
      </c>
      <c r="H13" s="91"/>
      <c r="I13" s="67">
        <v>42084</v>
      </c>
      <c r="K13" s="177"/>
    </row>
    <row r="14" spans="1:11" s="88" customFormat="1" ht="20.55" customHeight="1">
      <c r="A14" s="110" t="s">
        <v>105</v>
      </c>
      <c r="B14" s="105"/>
      <c r="C14" s="208">
        <v>0</v>
      </c>
      <c r="D14" s="91"/>
      <c r="E14" s="208">
        <v>0</v>
      </c>
      <c r="F14" s="91"/>
      <c r="G14" s="95">
        <v>21642</v>
      </c>
      <c r="H14" s="91"/>
      <c r="I14" s="127">
        <v>0</v>
      </c>
      <c r="K14" s="177"/>
    </row>
    <row r="15" spans="1:11" s="88" customFormat="1" ht="20.55" customHeight="1">
      <c r="A15" s="110" t="s">
        <v>201</v>
      </c>
      <c r="B15" s="105"/>
      <c r="C15" s="67">
        <v>84822</v>
      </c>
      <c r="D15" s="67"/>
      <c r="E15" s="67">
        <v>3432</v>
      </c>
      <c r="F15" s="92"/>
      <c r="G15" s="92">
        <v>5300</v>
      </c>
      <c r="H15" s="92"/>
      <c r="I15" s="92">
        <v>3432</v>
      </c>
      <c r="K15" s="177"/>
    </row>
    <row r="16" spans="1:11" s="88" customFormat="1" ht="20.55" customHeight="1">
      <c r="A16" s="110" t="s">
        <v>202</v>
      </c>
      <c r="B16" s="105"/>
      <c r="C16" s="67">
        <v>209</v>
      </c>
      <c r="D16" s="67"/>
      <c r="E16" s="67">
        <v>202</v>
      </c>
      <c r="F16" s="92"/>
      <c r="G16" s="91">
        <v>209</v>
      </c>
      <c r="H16" s="92"/>
      <c r="I16" s="91">
        <v>202</v>
      </c>
      <c r="K16" s="177"/>
    </row>
    <row r="17" spans="1:15" s="88" customFormat="1" ht="19.8" customHeight="1">
      <c r="A17" s="110" t="s">
        <v>60</v>
      </c>
      <c r="B17" s="105"/>
      <c r="C17" s="95">
        <v>2848</v>
      </c>
      <c r="D17" s="94"/>
      <c r="E17" s="91">
        <v>2432</v>
      </c>
      <c r="F17" s="94"/>
      <c r="G17" s="95">
        <v>1431</v>
      </c>
      <c r="H17" s="94"/>
      <c r="I17" s="95">
        <v>1230</v>
      </c>
      <c r="K17" s="177"/>
    </row>
    <row r="18" spans="1:15" s="88" customFormat="1" ht="20.55" customHeight="1">
      <c r="A18" s="110" t="s">
        <v>274</v>
      </c>
      <c r="B18" s="106"/>
      <c r="C18" s="67">
        <v>7141</v>
      </c>
      <c r="D18" s="67"/>
      <c r="E18" s="67">
        <v>1291</v>
      </c>
      <c r="F18" s="91"/>
      <c r="G18" s="127">
        <v>0</v>
      </c>
      <c r="H18" s="91"/>
      <c r="I18" s="148">
        <v>16381</v>
      </c>
      <c r="K18" s="177"/>
      <c r="L18" s="177"/>
      <c r="O18" s="156"/>
    </row>
    <row r="19" spans="1:15" s="88" customFormat="1" ht="20.55" customHeight="1">
      <c r="A19" s="110" t="s">
        <v>203</v>
      </c>
      <c r="B19" s="106"/>
      <c r="C19" s="91">
        <v>184666</v>
      </c>
      <c r="D19" s="67"/>
      <c r="E19" s="28">
        <v>-5512</v>
      </c>
      <c r="F19" s="92"/>
      <c r="G19" s="148">
        <v>146</v>
      </c>
      <c r="H19" s="92"/>
      <c r="I19" s="28">
        <v>-5512</v>
      </c>
      <c r="K19" s="177"/>
    </row>
    <row r="20" spans="1:15" s="88" customFormat="1" ht="20.55" customHeight="1">
      <c r="A20" s="110" t="s">
        <v>204</v>
      </c>
      <c r="B20" s="105"/>
      <c r="C20" s="91">
        <v>-724</v>
      </c>
      <c r="D20" s="91"/>
      <c r="E20" s="91">
        <v>28075</v>
      </c>
      <c r="F20" s="91"/>
      <c r="G20" s="127">
        <v>0</v>
      </c>
      <c r="H20" s="91"/>
      <c r="I20" s="148">
        <v>0</v>
      </c>
      <c r="K20" s="177"/>
    </row>
    <row r="21" spans="1:15" s="219" customFormat="1" ht="20.55" customHeight="1">
      <c r="A21" s="215" t="s">
        <v>91</v>
      </c>
      <c r="B21" s="216"/>
      <c r="C21" s="67">
        <v>-2312</v>
      </c>
      <c r="D21" s="67"/>
      <c r="E21" s="208">
        <v>0</v>
      </c>
      <c r="F21" s="92"/>
      <c r="G21" s="127">
        <v>0</v>
      </c>
      <c r="H21" s="92"/>
      <c r="I21" s="127">
        <v>0</v>
      </c>
      <c r="K21" s="177"/>
    </row>
    <row r="22" spans="1:15" s="88" customFormat="1" ht="20.55" customHeight="1">
      <c r="A22" s="110" t="s">
        <v>127</v>
      </c>
      <c r="B22" s="105"/>
      <c r="C22" s="67">
        <v>-21</v>
      </c>
      <c r="D22" s="91"/>
      <c r="E22" s="28">
        <v>-298806</v>
      </c>
      <c r="F22" s="91"/>
      <c r="G22" s="67">
        <v>-21</v>
      </c>
      <c r="H22" s="91"/>
      <c r="I22" s="91">
        <v>-298806</v>
      </c>
      <c r="K22" s="177"/>
    </row>
    <row r="23" spans="1:15" s="88" customFormat="1" ht="20.55" customHeight="1">
      <c r="A23" s="110" t="s">
        <v>205</v>
      </c>
      <c r="B23" s="105"/>
      <c r="C23" s="127">
        <v>0</v>
      </c>
      <c r="D23" s="91"/>
      <c r="E23" s="148">
        <v>231.71257999999997</v>
      </c>
      <c r="F23" s="91"/>
      <c r="G23" s="127">
        <v>0</v>
      </c>
      <c r="H23" s="91"/>
      <c r="I23" s="148">
        <v>232</v>
      </c>
      <c r="K23" s="177"/>
      <c r="M23" s="156"/>
    </row>
    <row r="24" spans="1:15" s="88" customFormat="1" ht="20.55" customHeight="1">
      <c r="A24" s="110" t="s">
        <v>206</v>
      </c>
      <c r="B24" s="105"/>
      <c r="C24" s="148">
        <v>-124</v>
      </c>
      <c r="D24" s="91"/>
      <c r="E24" s="127">
        <v>0</v>
      </c>
      <c r="F24" s="91"/>
      <c r="G24" s="67">
        <v>-124</v>
      </c>
      <c r="H24" s="91"/>
      <c r="I24" s="127">
        <v>0</v>
      </c>
      <c r="K24" s="177"/>
      <c r="M24" s="156"/>
    </row>
    <row r="25" spans="1:15" s="88" customFormat="1" ht="20.55" customHeight="1">
      <c r="A25" s="110" t="s">
        <v>207</v>
      </c>
      <c r="B25" s="105"/>
      <c r="C25" s="127">
        <v>0</v>
      </c>
      <c r="D25" s="91"/>
      <c r="E25" s="67">
        <v>247.3691</v>
      </c>
      <c r="F25" s="91"/>
      <c r="G25" s="127">
        <v>0</v>
      </c>
      <c r="H25" s="91"/>
      <c r="I25" s="127">
        <v>0</v>
      </c>
      <c r="K25" s="177"/>
      <c r="M25" s="156"/>
    </row>
    <row r="26" spans="1:15" s="88" customFormat="1" ht="20.55" customHeight="1">
      <c r="A26" s="90" t="s">
        <v>208</v>
      </c>
      <c r="B26" s="105"/>
      <c r="C26" s="127">
        <v>0</v>
      </c>
      <c r="D26" s="91"/>
      <c r="E26" s="67">
        <v>140478</v>
      </c>
      <c r="F26" s="91"/>
      <c r="G26" s="127">
        <v>0</v>
      </c>
      <c r="H26" s="91"/>
      <c r="I26" s="148">
        <v>-55479</v>
      </c>
      <c r="K26" s="177"/>
      <c r="M26" s="156"/>
    </row>
    <row r="27" spans="1:15" s="88" customFormat="1" ht="20.55" customHeight="1">
      <c r="A27" s="90" t="s">
        <v>126</v>
      </c>
      <c r="B27" s="105"/>
      <c r="C27" s="148">
        <v>-207005</v>
      </c>
      <c r="D27" s="91"/>
      <c r="E27" s="208">
        <v>0</v>
      </c>
      <c r="F27" s="92"/>
      <c r="G27" s="127">
        <v>0</v>
      </c>
      <c r="H27" s="92"/>
      <c r="I27" s="127">
        <v>0</v>
      </c>
      <c r="K27" s="177"/>
      <c r="M27" s="156"/>
    </row>
    <row r="28" spans="1:15" s="88" customFormat="1" ht="20.55" customHeight="1">
      <c r="A28" s="110" t="s">
        <v>209</v>
      </c>
      <c r="B28" s="105"/>
      <c r="C28" s="67">
        <v>-90018</v>
      </c>
      <c r="D28" s="67"/>
      <c r="E28" s="67">
        <v>-31440</v>
      </c>
      <c r="F28" s="91"/>
      <c r="G28" s="67">
        <v>-79715</v>
      </c>
      <c r="H28" s="91"/>
      <c r="I28" s="91">
        <v>-29202</v>
      </c>
      <c r="K28" s="177"/>
    </row>
    <row r="29" spans="1:15" s="88" customFormat="1" ht="20.55" customHeight="1">
      <c r="A29" s="110" t="s">
        <v>210</v>
      </c>
      <c r="B29" s="105"/>
      <c r="C29" s="67">
        <v>-24180</v>
      </c>
      <c r="D29" s="67"/>
      <c r="E29" s="67">
        <v>-33563</v>
      </c>
      <c r="F29" s="91"/>
      <c r="G29" s="67">
        <v>-50914</v>
      </c>
      <c r="H29" s="91"/>
      <c r="I29" s="91">
        <v>-31396</v>
      </c>
      <c r="K29" s="177"/>
    </row>
    <row r="30" spans="1:15" s="88" customFormat="1" ht="20.55" customHeight="1">
      <c r="A30" s="133"/>
      <c r="B30" s="105"/>
      <c r="C30" s="158">
        <f>SUM(C10:C29)</f>
        <v>816156</v>
      </c>
      <c r="D30" s="91"/>
      <c r="E30" s="158">
        <f>SUM(E10:E29)</f>
        <v>-96812.918319999997</v>
      </c>
      <c r="F30" s="91"/>
      <c r="G30" s="158">
        <f>SUM(G10:G29)</f>
        <v>-34246</v>
      </c>
      <c r="H30" s="91"/>
      <c r="I30" s="158">
        <f>SUM(I10:I29)</f>
        <v>-32438</v>
      </c>
    </row>
    <row r="31" spans="1:15" s="88" customFormat="1" ht="20.55" customHeight="1">
      <c r="A31" s="112" t="s">
        <v>211</v>
      </c>
      <c r="B31" s="203"/>
      <c r="C31" s="91"/>
      <c r="D31" s="91"/>
      <c r="E31" s="91"/>
      <c r="F31" s="91"/>
      <c r="G31" s="91"/>
      <c r="H31" s="91"/>
      <c r="I31" s="91"/>
    </row>
    <row r="32" spans="1:15" s="88" customFormat="1" ht="20.55" customHeight="1">
      <c r="A32" s="90" t="s">
        <v>12</v>
      </c>
      <c r="B32" s="105"/>
      <c r="C32" s="146">
        <v>0</v>
      </c>
      <c r="D32" s="93"/>
      <c r="E32" s="92">
        <v>5659</v>
      </c>
      <c r="F32" s="93"/>
      <c r="G32" s="91">
        <v>-144</v>
      </c>
      <c r="H32" s="91"/>
      <c r="I32" s="91">
        <v>707</v>
      </c>
      <c r="K32" s="177"/>
    </row>
    <row r="33" spans="1:12" s="88" customFormat="1" ht="20.55" customHeight="1">
      <c r="A33" s="90" t="s">
        <v>13</v>
      </c>
      <c r="B33" s="105"/>
      <c r="C33" s="92">
        <v>-59797</v>
      </c>
      <c r="D33" s="93"/>
      <c r="E33" s="208">
        <v>0</v>
      </c>
      <c r="F33" s="93"/>
      <c r="G33" s="208">
        <v>0</v>
      </c>
      <c r="H33" s="91"/>
      <c r="I33" s="148">
        <v>0</v>
      </c>
      <c r="K33" s="177"/>
    </row>
    <row r="34" spans="1:12" s="88" customFormat="1" ht="20.55" customHeight="1">
      <c r="A34" s="90" t="s">
        <v>16</v>
      </c>
      <c r="B34" s="105"/>
      <c r="C34" s="92">
        <v>-252002</v>
      </c>
      <c r="D34" s="93"/>
      <c r="E34" s="22">
        <v>-47485</v>
      </c>
      <c r="F34" s="91"/>
      <c r="G34" s="91">
        <v>-25015</v>
      </c>
      <c r="H34" s="91"/>
      <c r="I34" s="148">
        <v>-46618</v>
      </c>
      <c r="K34" s="177"/>
    </row>
    <row r="35" spans="1:12" s="88" customFormat="1" ht="20.55" customHeight="1">
      <c r="A35" s="90" t="s">
        <v>17</v>
      </c>
      <c r="B35" s="105"/>
      <c r="C35" s="92">
        <v>3800</v>
      </c>
      <c r="D35" s="93"/>
      <c r="E35" s="92">
        <v>26200</v>
      </c>
      <c r="F35" s="93"/>
      <c r="G35" s="91">
        <v>3800</v>
      </c>
      <c r="H35" s="91"/>
      <c r="I35" s="202">
        <v>26200</v>
      </c>
      <c r="K35" s="177"/>
    </row>
    <row r="36" spans="1:12" s="219" customFormat="1" ht="20.55" customHeight="1">
      <c r="A36" s="362" t="s">
        <v>18</v>
      </c>
      <c r="B36" s="216"/>
      <c r="C36" s="92">
        <v>433220</v>
      </c>
      <c r="D36" s="93"/>
      <c r="E36" s="208">
        <v>0</v>
      </c>
      <c r="F36" s="93"/>
      <c r="G36" s="127">
        <v>0</v>
      </c>
      <c r="H36" s="217"/>
      <c r="I36" s="148">
        <v>0</v>
      </c>
      <c r="K36" s="177"/>
    </row>
    <row r="37" spans="1:12" s="219" customFormat="1" ht="20.55" customHeight="1">
      <c r="A37" s="362" t="s">
        <v>19</v>
      </c>
      <c r="B37" s="216"/>
      <c r="C37" s="92">
        <v>3390</v>
      </c>
      <c r="D37" s="93"/>
      <c r="E37" s="208">
        <v>0</v>
      </c>
      <c r="F37" s="93"/>
      <c r="G37" s="127">
        <v>0</v>
      </c>
      <c r="H37" s="217"/>
      <c r="I37" s="148">
        <v>0</v>
      </c>
      <c r="K37" s="177"/>
    </row>
    <row r="38" spans="1:12" s="88" customFormat="1" ht="20.55" customHeight="1">
      <c r="A38" s="111" t="s">
        <v>212</v>
      </c>
      <c r="B38" s="105"/>
      <c r="C38" s="91">
        <v>-94399</v>
      </c>
      <c r="D38" s="93"/>
      <c r="E38" s="91">
        <v>243968</v>
      </c>
      <c r="F38" s="93"/>
      <c r="G38" s="91">
        <v>239803</v>
      </c>
      <c r="H38" s="91"/>
      <c r="I38" s="91">
        <v>175167</v>
      </c>
      <c r="K38" s="177"/>
    </row>
    <row r="39" spans="1:12" s="88" customFormat="1" ht="20.55" customHeight="1">
      <c r="A39" s="111" t="s">
        <v>213</v>
      </c>
      <c r="B39" s="105"/>
      <c r="C39" s="91">
        <v>2030</v>
      </c>
      <c r="D39" s="93"/>
      <c r="E39" s="91">
        <v>43123</v>
      </c>
      <c r="F39" s="93"/>
      <c r="G39" s="91">
        <v>-241</v>
      </c>
      <c r="H39" s="93"/>
      <c r="I39" s="91">
        <v>29075</v>
      </c>
      <c r="K39" s="177"/>
    </row>
    <row r="40" spans="1:12" s="88" customFormat="1" ht="20.55" customHeight="1">
      <c r="A40" s="111" t="s">
        <v>38</v>
      </c>
      <c r="B40" s="105"/>
      <c r="C40" s="157">
        <v>-9581</v>
      </c>
      <c r="D40" s="93"/>
      <c r="E40" s="188">
        <v>283</v>
      </c>
      <c r="F40" s="93"/>
      <c r="G40" s="91">
        <v>2</v>
      </c>
      <c r="H40" s="91"/>
      <c r="I40" s="148">
        <v>260</v>
      </c>
      <c r="K40" s="177"/>
    </row>
    <row r="41" spans="1:12" s="219" customFormat="1" ht="20.55" customHeight="1">
      <c r="A41" s="363" t="s">
        <v>45</v>
      </c>
      <c r="B41" s="216"/>
      <c r="C41" s="28">
        <v>16226</v>
      </c>
      <c r="D41" s="93"/>
      <c r="E41" s="208">
        <v>0</v>
      </c>
      <c r="F41" s="93"/>
      <c r="G41" s="127">
        <v>0</v>
      </c>
      <c r="H41" s="217"/>
      <c r="I41" s="148">
        <v>0</v>
      </c>
      <c r="K41" s="177"/>
    </row>
    <row r="42" spans="1:12" s="219" customFormat="1" ht="20.55" customHeight="1">
      <c r="A42" s="363" t="s">
        <v>53</v>
      </c>
      <c r="B42" s="216"/>
      <c r="C42" s="28">
        <v>-90847</v>
      </c>
      <c r="D42" s="93"/>
      <c r="E42" s="188">
        <v>-85589</v>
      </c>
      <c r="F42" s="93"/>
      <c r="G42" s="217">
        <v>-292</v>
      </c>
      <c r="H42" s="217"/>
      <c r="I42" s="148">
        <v>-38885</v>
      </c>
      <c r="K42" s="177"/>
    </row>
    <row r="43" spans="1:12" s="219" customFormat="1" ht="20.55" customHeight="1">
      <c r="A43" s="363" t="s">
        <v>259</v>
      </c>
      <c r="B43" s="216"/>
      <c r="C43" s="28">
        <v>-24776</v>
      </c>
      <c r="D43" s="93"/>
      <c r="E43" s="208">
        <v>0</v>
      </c>
      <c r="F43" s="93"/>
      <c r="G43" s="127">
        <v>0</v>
      </c>
      <c r="H43" s="217"/>
      <c r="I43" s="208">
        <v>0</v>
      </c>
      <c r="K43" s="177"/>
    </row>
    <row r="44" spans="1:12" s="219" customFormat="1" ht="20.55" customHeight="1">
      <c r="A44" s="215" t="s">
        <v>270</v>
      </c>
      <c r="B44" s="216"/>
      <c r="C44" s="28">
        <v>168293</v>
      </c>
      <c r="D44" s="93"/>
      <c r="E44" s="208">
        <v>0</v>
      </c>
      <c r="F44" s="93"/>
      <c r="G44" s="127">
        <v>0</v>
      </c>
      <c r="H44" s="217"/>
      <c r="I44" s="208">
        <v>0</v>
      </c>
      <c r="K44" s="177"/>
    </row>
    <row r="45" spans="1:12" s="219" customFormat="1" ht="20.55" customHeight="1">
      <c r="A45" s="363" t="s">
        <v>62</v>
      </c>
      <c r="B45" s="216"/>
      <c r="C45" s="364">
        <v>43859</v>
      </c>
      <c r="D45" s="94"/>
      <c r="E45" s="365">
        <v>0</v>
      </c>
      <c r="F45" s="94"/>
      <c r="G45" s="127">
        <v>0</v>
      </c>
      <c r="H45" s="94"/>
      <c r="I45" s="365">
        <v>0</v>
      </c>
      <c r="K45" s="177"/>
      <c r="L45" s="366"/>
    </row>
    <row r="46" spans="1:12" s="219" customFormat="1" ht="20.55" customHeight="1">
      <c r="A46" s="215" t="s">
        <v>275</v>
      </c>
      <c r="B46" s="216"/>
      <c r="C46" s="158">
        <f>SUM(C30:C45)</f>
        <v>955572</v>
      </c>
      <c r="D46" s="217"/>
      <c r="E46" s="67">
        <f>SUM(E30:E45)</f>
        <v>89346.081680000003</v>
      </c>
      <c r="F46" s="217"/>
      <c r="G46" s="158">
        <f>SUM(G30:G45)</f>
        <v>183667</v>
      </c>
      <c r="H46" s="217"/>
      <c r="I46" s="148">
        <f>SUM(I30:I45)</f>
        <v>113468</v>
      </c>
    </row>
    <row r="47" spans="1:12" s="88" customFormat="1" ht="20.55" customHeight="1">
      <c r="A47" s="90" t="s">
        <v>214</v>
      </c>
      <c r="B47" s="105"/>
      <c r="C47" s="67">
        <v>42933</v>
      </c>
      <c r="D47" s="91"/>
      <c r="E47" s="28">
        <v>14325</v>
      </c>
      <c r="F47" s="91"/>
      <c r="G47" s="170">
        <v>49767</v>
      </c>
      <c r="H47" s="91"/>
      <c r="I47" s="148">
        <v>14325</v>
      </c>
      <c r="K47" s="177"/>
    </row>
    <row r="48" spans="1:12" s="88" customFormat="1" ht="20.55" customHeight="1">
      <c r="A48" s="90" t="s">
        <v>215</v>
      </c>
      <c r="B48" s="105"/>
      <c r="C48" s="91">
        <v>-245010</v>
      </c>
      <c r="D48" s="91"/>
      <c r="E48" s="91">
        <v>-43232</v>
      </c>
      <c r="F48" s="91"/>
      <c r="G48" s="91">
        <v>-50922</v>
      </c>
      <c r="H48" s="91"/>
      <c r="I48" s="91">
        <v>-60596</v>
      </c>
      <c r="K48" s="177"/>
    </row>
    <row r="49" spans="1:11" s="88" customFormat="1" ht="20.55" customHeight="1">
      <c r="A49" s="90" t="s">
        <v>216</v>
      </c>
      <c r="B49" s="105"/>
      <c r="C49" s="127">
        <v>0</v>
      </c>
      <c r="D49" s="93"/>
      <c r="E49" s="91">
        <v>13762</v>
      </c>
      <c r="F49" s="93"/>
      <c r="G49" s="127">
        <v>0</v>
      </c>
      <c r="H49" s="91"/>
      <c r="I49" s="91">
        <v>13762</v>
      </c>
      <c r="K49" s="177"/>
    </row>
    <row r="50" spans="1:11" s="88" customFormat="1" ht="20.55" customHeight="1">
      <c r="A50" s="90" t="s">
        <v>217</v>
      </c>
      <c r="B50" s="105"/>
      <c r="C50" s="91">
        <v>-10813</v>
      </c>
      <c r="D50" s="91"/>
      <c r="E50" s="91">
        <v>-5014</v>
      </c>
      <c r="F50" s="91"/>
      <c r="G50" s="91">
        <v>-612</v>
      </c>
      <c r="H50" s="91"/>
      <c r="I50" s="91">
        <v>-5014</v>
      </c>
      <c r="K50" s="177"/>
    </row>
    <row r="51" spans="1:11" s="88" customFormat="1" ht="20.55" customHeight="1">
      <c r="A51" s="86" t="s">
        <v>276</v>
      </c>
      <c r="B51" s="105"/>
      <c r="C51" s="149">
        <f>SUM(C46:C50)</f>
        <v>742682</v>
      </c>
      <c r="D51" s="113"/>
      <c r="E51" s="149">
        <f>SUM(E46:E50)</f>
        <v>69187.081680000003</v>
      </c>
      <c r="F51" s="113"/>
      <c r="G51" s="149">
        <f>SUM(G46:G50)</f>
        <v>181900</v>
      </c>
      <c r="H51" s="113"/>
      <c r="I51" s="149">
        <f>SUM(I46:I50)</f>
        <v>75945</v>
      </c>
    </row>
    <row r="52" spans="1:11" s="88" customFormat="1" ht="20.55" customHeight="1">
      <c r="A52" s="97"/>
      <c r="B52" s="105"/>
      <c r="C52" s="98"/>
      <c r="D52" s="99"/>
      <c r="E52" s="98"/>
      <c r="F52" s="99"/>
      <c r="G52" s="98"/>
      <c r="H52" s="99"/>
      <c r="I52" s="98"/>
    </row>
    <row r="53" spans="1:11" ht="20.55" customHeight="1">
      <c r="A53" s="18"/>
      <c r="C53" s="3"/>
      <c r="D53" s="19"/>
      <c r="E53" s="20"/>
      <c r="F53" s="19"/>
      <c r="G53" s="3"/>
      <c r="H53" s="19"/>
      <c r="I53" s="3"/>
    </row>
    <row r="54" spans="1:11" ht="20.55" customHeight="1">
      <c r="A54" s="153" t="s">
        <v>0</v>
      </c>
      <c r="B54" s="21"/>
      <c r="C54" s="21"/>
      <c r="D54" s="21"/>
      <c r="E54" s="21"/>
      <c r="F54" s="21"/>
      <c r="G54" s="21"/>
      <c r="H54" s="21"/>
      <c r="I54" s="21"/>
      <c r="J54" s="21"/>
    </row>
    <row r="55" spans="1:11" ht="20.55" customHeight="1">
      <c r="A55" s="396" t="s">
        <v>196</v>
      </c>
      <c r="B55" s="396"/>
      <c r="C55" s="396"/>
      <c r="D55" s="396"/>
      <c r="E55" s="396"/>
      <c r="F55" s="396"/>
      <c r="G55" s="396"/>
      <c r="H55" s="396"/>
      <c r="I55" s="396"/>
      <c r="J55" s="84"/>
    </row>
    <row r="56" spans="1:11" ht="20.55" customHeight="1">
      <c r="A56" s="34"/>
      <c r="B56" s="108"/>
      <c r="C56" s="35"/>
      <c r="D56" s="35"/>
      <c r="E56" s="35"/>
      <c r="F56" s="35"/>
      <c r="G56" s="33"/>
      <c r="H56" s="35"/>
      <c r="I56" s="33"/>
    </row>
    <row r="57" spans="1:11" s="88" customFormat="1" ht="20.55" customHeight="1">
      <c r="A57" s="86"/>
      <c r="C57" s="86"/>
      <c r="D57" s="152" t="s">
        <v>2</v>
      </c>
      <c r="E57" s="86"/>
      <c r="F57" s="86"/>
      <c r="G57" s="394" t="s">
        <v>3</v>
      </c>
      <c r="H57" s="394"/>
      <c r="I57" s="394"/>
    </row>
    <row r="58" spans="1:11" s="88" customFormat="1" ht="20.55" customHeight="1">
      <c r="A58" s="86"/>
      <c r="B58" s="51"/>
      <c r="C58" s="395" t="s">
        <v>197</v>
      </c>
      <c r="D58" s="395"/>
      <c r="E58" s="395"/>
      <c r="F58" s="86"/>
      <c r="G58" s="395" t="s">
        <v>197</v>
      </c>
      <c r="H58" s="395"/>
      <c r="I58" s="395"/>
    </row>
    <row r="59" spans="1:11" s="88" customFormat="1" ht="20.55" customHeight="1">
      <c r="A59" s="86"/>
      <c r="B59" s="51"/>
      <c r="C59" s="395" t="s">
        <v>83</v>
      </c>
      <c r="D59" s="395"/>
      <c r="E59" s="395"/>
      <c r="F59" s="86"/>
      <c r="G59" s="395" t="s">
        <v>83</v>
      </c>
      <c r="H59" s="395"/>
      <c r="I59" s="395"/>
    </row>
    <row r="60" spans="1:11" s="88" customFormat="1" ht="20.55" customHeight="1">
      <c r="A60" s="86"/>
      <c r="B60" s="51" t="s">
        <v>7</v>
      </c>
      <c r="C60" s="37">
        <v>2566</v>
      </c>
      <c r="D60" s="36"/>
      <c r="E60" s="37">
        <v>2565</v>
      </c>
      <c r="F60" s="36"/>
      <c r="G60" s="37">
        <v>2566</v>
      </c>
      <c r="H60" s="36"/>
      <c r="I60" s="37">
        <v>2565</v>
      </c>
    </row>
    <row r="61" spans="1:11" s="88" customFormat="1" ht="20.55" customHeight="1">
      <c r="B61" s="51"/>
      <c r="C61" s="397" t="s">
        <v>9</v>
      </c>
      <c r="D61" s="397"/>
      <c r="E61" s="397"/>
      <c r="F61" s="397"/>
      <c r="G61" s="397"/>
      <c r="H61" s="397"/>
      <c r="I61" s="397"/>
    </row>
    <row r="62" spans="1:11" s="88" customFormat="1" ht="20.55" customHeight="1">
      <c r="A62" s="115" t="s">
        <v>218</v>
      </c>
      <c r="B62" s="105"/>
      <c r="C62" s="127"/>
      <c r="D62" s="90"/>
      <c r="E62" s="100"/>
      <c r="F62" s="90"/>
      <c r="G62" s="100"/>
      <c r="H62" s="90"/>
      <c r="I62" s="100"/>
    </row>
    <row r="63" spans="1:11" s="88" customFormat="1" ht="20.55" customHeight="1">
      <c r="A63" s="110" t="s">
        <v>219</v>
      </c>
      <c r="B63" s="104"/>
      <c r="C63" s="127">
        <v>0</v>
      </c>
      <c r="D63" s="91"/>
      <c r="E63" s="160">
        <v>482323</v>
      </c>
      <c r="F63" s="91"/>
      <c r="G63" s="127">
        <v>0</v>
      </c>
      <c r="H63" s="91"/>
      <c r="I63" s="91">
        <v>482323</v>
      </c>
      <c r="J63" s="101"/>
      <c r="K63" s="177"/>
    </row>
    <row r="64" spans="1:11" s="88" customFormat="1" ht="20.55" customHeight="1">
      <c r="A64" s="110" t="s">
        <v>220</v>
      </c>
      <c r="B64" s="104"/>
      <c r="C64" s="127">
        <v>0</v>
      </c>
      <c r="D64" s="91"/>
      <c r="E64" s="91">
        <v>9488</v>
      </c>
      <c r="F64" s="91"/>
      <c r="G64" s="127">
        <v>0</v>
      </c>
      <c r="H64" s="91"/>
      <c r="I64" s="127">
        <v>0</v>
      </c>
      <c r="J64" s="101"/>
      <c r="K64" s="177"/>
    </row>
    <row r="65" spans="1:11" s="88" customFormat="1" ht="20.55" customHeight="1">
      <c r="A65" s="110" t="s">
        <v>278</v>
      </c>
      <c r="B65" s="104"/>
      <c r="C65" s="127">
        <v>0</v>
      </c>
      <c r="D65" s="91"/>
      <c r="E65" s="373">
        <v>0</v>
      </c>
      <c r="F65" s="91"/>
      <c r="G65" s="148">
        <v>-81296</v>
      </c>
      <c r="H65" s="91"/>
      <c r="I65" s="127">
        <v>0</v>
      </c>
      <c r="J65" s="101"/>
      <c r="K65" s="177"/>
    </row>
    <row r="66" spans="1:11" s="88" customFormat="1" ht="20.55" customHeight="1">
      <c r="A66" s="110" t="s">
        <v>221</v>
      </c>
      <c r="B66" s="104"/>
      <c r="C66" s="127">
        <v>0</v>
      </c>
      <c r="D66" s="91"/>
      <c r="E66" s="208">
        <v>0</v>
      </c>
      <c r="F66" s="91"/>
      <c r="G66" s="127">
        <v>0</v>
      </c>
      <c r="H66" s="91"/>
      <c r="I66" s="91">
        <v>300000</v>
      </c>
      <c r="J66" s="101"/>
      <c r="K66" s="177"/>
    </row>
    <row r="67" spans="1:11" s="88" customFormat="1" ht="20.55" customHeight="1">
      <c r="A67" s="186" t="s">
        <v>222</v>
      </c>
      <c r="B67" s="104"/>
      <c r="C67" s="127">
        <v>0</v>
      </c>
      <c r="D67" s="91"/>
      <c r="E67" s="91">
        <v>11123</v>
      </c>
      <c r="F67" s="91"/>
      <c r="G67" s="127">
        <v>0</v>
      </c>
      <c r="H67" s="91"/>
      <c r="I67" s="91">
        <v>11123</v>
      </c>
      <c r="J67" s="101"/>
      <c r="K67" s="177"/>
    </row>
    <row r="68" spans="1:11" s="219" customFormat="1" ht="20.55" customHeight="1">
      <c r="A68" s="367" t="s">
        <v>273</v>
      </c>
      <c r="B68" s="368"/>
      <c r="C68" s="148">
        <v>-48842</v>
      </c>
      <c r="D68" s="217"/>
      <c r="E68" s="208">
        <v>0</v>
      </c>
      <c r="F68" s="217"/>
      <c r="G68" s="127">
        <v>0</v>
      </c>
      <c r="H68" s="217"/>
      <c r="I68" s="127">
        <v>0</v>
      </c>
      <c r="J68" s="218"/>
      <c r="K68" s="177"/>
    </row>
    <row r="69" spans="1:11" s="219" customFormat="1" ht="20.55" customHeight="1">
      <c r="A69" s="367" t="s">
        <v>223</v>
      </c>
      <c r="B69" s="216">
        <v>2</v>
      </c>
      <c r="C69" s="148">
        <v>-343500</v>
      </c>
      <c r="D69" s="217"/>
      <c r="E69" s="208">
        <v>0</v>
      </c>
      <c r="F69" s="217"/>
      <c r="G69" s="148">
        <v>-883400</v>
      </c>
      <c r="H69" s="217"/>
      <c r="I69" s="127">
        <v>0</v>
      </c>
      <c r="J69" s="218"/>
      <c r="K69" s="177"/>
    </row>
    <row r="70" spans="1:11" s="219" customFormat="1" ht="20.55" customHeight="1">
      <c r="A70" s="367" t="s">
        <v>271</v>
      </c>
      <c r="B70" s="216"/>
      <c r="C70" s="148">
        <v>830087</v>
      </c>
      <c r="D70" s="217"/>
      <c r="E70" s="208">
        <v>0</v>
      </c>
      <c r="F70" s="217"/>
      <c r="G70" s="208">
        <v>0</v>
      </c>
      <c r="H70" s="217"/>
      <c r="I70" s="208">
        <v>0</v>
      </c>
      <c r="J70" s="218"/>
      <c r="K70" s="177"/>
    </row>
    <row r="71" spans="1:11" s="219" customFormat="1" ht="20.55" customHeight="1">
      <c r="A71" s="215" t="s">
        <v>224</v>
      </c>
      <c r="B71" s="216"/>
      <c r="C71" s="22">
        <v>-335921</v>
      </c>
      <c r="D71" s="217"/>
      <c r="E71" s="208">
        <v>0</v>
      </c>
      <c r="F71" s="217"/>
      <c r="G71" s="148">
        <v>-242033</v>
      </c>
      <c r="H71" s="217"/>
      <c r="I71" s="127">
        <v>0</v>
      </c>
      <c r="J71" s="218"/>
      <c r="K71" s="177"/>
    </row>
    <row r="72" spans="1:11" s="219" customFormat="1" ht="20.55" customHeight="1">
      <c r="A72" s="215" t="s">
        <v>225</v>
      </c>
      <c r="B72" s="216">
        <v>14</v>
      </c>
      <c r="C72" s="127">
        <v>0</v>
      </c>
      <c r="D72" s="217"/>
      <c r="E72" s="22">
        <v>455273</v>
      </c>
      <c r="F72" s="217"/>
      <c r="G72" s="127">
        <v>0</v>
      </c>
      <c r="H72" s="217"/>
      <c r="I72" s="217">
        <v>490188</v>
      </c>
      <c r="J72" s="218"/>
      <c r="K72" s="177"/>
    </row>
    <row r="73" spans="1:11" s="219" customFormat="1" ht="20.55" customHeight="1">
      <c r="A73" s="215" t="s">
        <v>226</v>
      </c>
      <c r="B73" s="368"/>
      <c r="C73" s="148">
        <v>-404725</v>
      </c>
      <c r="D73" s="217"/>
      <c r="E73" s="208">
        <v>0</v>
      </c>
      <c r="F73" s="217"/>
      <c r="G73" s="127">
        <v>0</v>
      </c>
      <c r="H73" s="217"/>
      <c r="I73" s="127">
        <v>0</v>
      </c>
      <c r="J73" s="218"/>
      <c r="K73" s="177"/>
    </row>
    <row r="74" spans="1:11" s="88" customFormat="1" ht="20.55" customHeight="1">
      <c r="A74" s="110" t="s">
        <v>227</v>
      </c>
      <c r="B74" s="104"/>
      <c r="C74" s="160">
        <v>99</v>
      </c>
      <c r="D74" s="91"/>
      <c r="E74" s="91">
        <v>3298</v>
      </c>
      <c r="F74" s="91"/>
      <c r="G74" s="148">
        <v>21</v>
      </c>
      <c r="H74" s="91"/>
      <c r="I74" s="91">
        <v>369914</v>
      </c>
      <c r="J74" s="101"/>
      <c r="K74" s="177"/>
    </row>
    <row r="75" spans="1:11" s="88" customFormat="1" ht="20.55" customHeight="1">
      <c r="A75" s="110" t="s">
        <v>228</v>
      </c>
      <c r="B75" s="104"/>
      <c r="C75" s="160">
        <v>-43660</v>
      </c>
      <c r="D75" s="91"/>
      <c r="E75" s="91">
        <v>-30089</v>
      </c>
      <c r="F75" s="91"/>
      <c r="G75" s="91">
        <v>-2267</v>
      </c>
      <c r="H75" s="91"/>
      <c r="I75" s="91">
        <v>-5199</v>
      </c>
      <c r="J75" s="101"/>
      <c r="K75" s="177"/>
    </row>
    <row r="76" spans="1:11" s="88" customFormat="1" ht="20.55" customHeight="1">
      <c r="A76" s="114" t="s">
        <v>229</v>
      </c>
      <c r="B76" s="109"/>
      <c r="C76" s="30">
        <v>90018</v>
      </c>
      <c r="D76" s="93"/>
      <c r="E76" s="91">
        <v>60642</v>
      </c>
      <c r="F76" s="91"/>
      <c r="G76" s="96">
        <v>79715</v>
      </c>
      <c r="H76" s="91"/>
      <c r="I76" s="91">
        <v>29202</v>
      </c>
      <c r="J76" s="101"/>
      <c r="K76" s="177"/>
    </row>
    <row r="77" spans="1:11" s="88" customFormat="1" ht="20.55" customHeight="1">
      <c r="A77" s="86" t="s">
        <v>230</v>
      </c>
      <c r="B77" s="104"/>
      <c r="C77" s="120">
        <f>SUM(C63:C76)</f>
        <v>-256444</v>
      </c>
      <c r="D77" s="113"/>
      <c r="E77" s="120">
        <f>SUM(E63:E76)</f>
        <v>992058</v>
      </c>
      <c r="F77" s="113"/>
      <c r="G77" s="120">
        <f>SUM(G63:G76)</f>
        <v>-1129260</v>
      </c>
      <c r="H77" s="113"/>
      <c r="I77" s="120">
        <f>SUM(I63:I76)</f>
        <v>1677551</v>
      </c>
      <c r="J77" s="101"/>
    </row>
    <row r="78" spans="1:11" s="88" customFormat="1" ht="20.55" customHeight="1">
      <c r="A78" s="86"/>
      <c r="B78" s="109"/>
      <c r="C78" s="160"/>
      <c r="D78" s="91"/>
      <c r="E78" s="160"/>
      <c r="F78" s="91"/>
      <c r="G78" s="91"/>
      <c r="H78" s="91"/>
      <c r="I78" s="91"/>
      <c r="J78" s="101"/>
    </row>
    <row r="79" spans="1:11" s="88" customFormat="1" ht="20.55" customHeight="1">
      <c r="A79" s="115" t="s">
        <v>231</v>
      </c>
      <c r="B79" s="105"/>
      <c r="C79" s="160"/>
      <c r="D79" s="91"/>
      <c r="E79" s="160"/>
      <c r="F79" s="91"/>
      <c r="G79" s="91"/>
      <c r="H79" s="91"/>
      <c r="I79" s="91"/>
      <c r="J79" s="101"/>
    </row>
    <row r="80" spans="1:11" s="88" customFormat="1" ht="20.55" customHeight="1">
      <c r="A80" s="90" t="s">
        <v>232</v>
      </c>
      <c r="B80" s="105"/>
      <c r="C80" s="160">
        <v>772684</v>
      </c>
      <c r="D80" s="91"/>
      <c r="E80" s="208">
        <v>0</v>
      </c>
      <c r="F80" s="91"/>
      <c r="G80" s="91">
        <v>772684</v>
      </c>
      <c r="H80" s="91"/>
      <c r="I80" s="127">
        <v>0</v>
      </c>
      <c r="J80" s="101"/>
      <c r="K80" s="177"/>
    </row>
    <row r="81" spans="1:11" s="219" customFormat="1" ht="20.55" customHeight="1">
      <c r="A81" s="215" t="s">
        <v>272</v>
      </c>
      <c r="B81" s="216"/>
      <c r="C81" s="148">
        <v>24264</v>
      </c>
      <c r="D81" s="217"/>
      <c r="E81" s="208">
        <v>0</v>
      </c>
      <c r="F81" s="217"/>
      <c r="G81" s="127">
        <v>0</v>
      </c>
      <c r="H81" s="217"/>
      <c r="I81" s="127">
        <v>0</v>
      </c>
      <c r="J81" s="218"/>
      <c r="K81" s="177"/>
    </row>
    <row r="82" spans="1:11" s="88" customFormat="1" ht="20.55" customHeight="1">
      <c r="A82" s="110" t="s">
        <v>233</v>
      </c>
      <c r="B82" s="105"/>
      <c r="C82" s="91">
        <v>-630082</v>
      </c>
      <c r="D82" s="91"/>
      <c r="E82" s="208">
        <v>0</v>
      </c>
      <c r="F82" s="91"/>
      <c r="G82" s="91">
        <v>-41681</v>
      </c>
      <c r="H82" s="91"/>
      <c r="I82" s="127">
        <v>0</v>
      </c>
      <c r="J82" s="101"/>
      <c r="K82" s="177"/>
    </row>
    <row r="83" spans="1:11" s="88" customFormat="1" ht="20.55" customHeight="1">
      <c r="A83" s="110" t="s">
        <v>234</v>
      </c>
      <c r="B83" s="105"/>
      <c r="C83" s="91">
        <v>981294</v>
      </c>
      <c r="D83" s="91"/>
      <c r="E83" s="208">
        <v>0</v>
      </c>
      <c r="F83" s="91"/>
      <c r="G83" s="91">
        <v>350043</v>
      </c>
      <c r="H83" s="91"/>
      <c r="I83" s="127">
        <v>0</v>
      </c>
      <c r="J83" s="101"/>
      <c r="K83" s="177"/>
    </row>
    <row r="84" spans="1:11" s="219" customFormat="1" ht="20.55" customHeight="1">
      <c r="A84" s="215" t="s">
        <v>235</v>
      </c>
      <c r="B84" s="216"/>
      <c r="C84" s="148">
        <v>-155608</v>
      </c>
      <c r="D84" s="217"/>
      <c r="E84" s="208">
        <v>0</v>
      </c>
      <c r="F84" s="217"/>
      <c r="G84" s="148">
        <v>0</v>
      </c>
      <c r="H84" s="217"/>
      <c r="I84" s="217">
        <v>-690200</v>
      </c>
      <c r="J84" s="218"/>
      <c r="K84" s="177"/>
    </row>
    <row r="85" spans="1:11" s="88" customFormat="1" ht="20.55" customHeight="1">
      <c r="A85" s="110" t="s">
        <v>236</v>
      </c>
      <c r="B85" s="105"/>
      <c r="C85" s="127">
        <v>0</v>
      </c>
      <c r="D85" s="91"/>
      <c r="E85" s="208">
        <v>0</v>
      </c>
      <c r="F85" s="91"/>
      <c r="G85" s="148">
        <v>238178</v>
      </c>
      <c r="H85" s="91"/>
      <c r="I85" s="91">
        <v>140332</v>
      </c>
      <c r="J85" s="101"/>
      <c r="K85" s="177"/>
    </row>
    <row r="86" spans="1:11" s="88" customFormat="1" ht="20.55" customHeight="1">
      <c r="A86" s="90" t="s">
        <v>237</v>
      </c>
      <c r="B86" s="105"/>
      <c r="C86" s="157">
        <v>-199553</v>
      </c>
      <c r="D86" s="93"/>
      <c r="E86" s="157">
        <v>-300000</v>
      </c>
      <c r="F86" s="93"/>
      <c r="G86" s="127">
        <v>0</v>
      </c>
      <c r="H86" s="91"/>
      <c r="I86" s="148">
        <v>-300000</v>
      </c>
      <c r="K86" s="177"/>
    </row>
    <row r="87" spans="1:11" s="88" customFormat="1" ht="20.55" customHeight="1">
      <c r="A87" s="90" t="s">
        <v>238</v>
      </c>
      <c r="B87" s="109"/>
      <c r="C87" s="91">
        <v>-300000</v>
      </c>
      <c r="D87" s="91"/>
      <c r="E87" s="91">
        <v>-140000</v>
      </c>
      <c r="F87" s="102"/>
      <c r="G87" s="91">
        <v>-300000</v>
      </c>
      <c r="H87" s="102"/>
      <c r="I87" s="91">
        <v>-140000</v>
      </c>
      <c r="J87" s="101"/>
      <c r="K87" s="177"/>
    </row>
    <row r="88" spans="1:11" s="88" customFormat="1" ht="20.55" customHeight="1">
      <c r="A88" s="90" t="s">
        <v>239</v>
      </c>
      <c r="B88" s="109"/>
      <c r="C88" s="91">
        <v>-34009</v>
      </c>
      <c r="D88" s="91"/>
      <c r="E88" s="91">
        <v>-341</v>
      </c>
      <c r="F88" s="102"/>
      <c r="G88" s="91">
        <v>-2573</v>
      </c>
      <c r="H88" s="102"/>
      <c r="I88" s="91">
        <v>-341</v>
      </c>
      <c r="J88" s="101"/>
      <c r="K88" s="177"/>
    </row>
    <row r="89" spans="1:11" s="88" customFormat="1" ht="20.55" customHeight="1">
      <c r="A89" s="90" t="s">
        <v>240</v>
      </c>
      <c r="B89" s="109">
        <v>16</v>
      </c>
      <c r="C89" s="91">
        <v>-69170</v>
      </c>
      <c r="D89" s="91"/>
      <c r="E89" s="91">
        <v>-172926</v>
      </c>
      <c r="F89" s="102"/>
      <c r="G89" s="91">
        <v>-69170</v>
      </c>
      <c r="H89" s="102"/>
      <c r="I89" s="91">
        <v>-172926</v>
      </c>
      <c r="J89" s="101"/>
      <c r="K89" s="177"/>
    </row>
    <row r="90" spans="1:11" s="88" customFormat="1" ht="20.55" customHeight="1">
      <c r="A90" s="86" t="s">
        <v>277</v>
      </c>
      <c r="B90" s="105"/>
      <c r="C90" s="120">
        <f>SUM(C81:C89)</f>
        <v>-382864</v>
      </c>
      <c r="D90" s="113"/>
      <c r="E90" s="120">
        <f>SUM(E81:E89)</f>
        <v>-613267</v>
      </c>
      <c r="F90" s="117"/>
      <c r="G90" s="120">
        <f>SUM(G80:G89)</f>
        <v>947481</v>
      </c>
      <c r="H90" s="117"/>
      <c r="I90" s="120">
        <f>SUM(I80:I89)</f>
        <v>-1163135</v>
      </c>
      <c r="J90" s="101"/>
    </row>
    <row r="91" spans="1:11" s="88" customFormat="1" ht="20.55" customHeight="1">
      <c r="A91" s="97"/>
      <c r="B91" s="105"/>
      <c r="C91" s="26"/>
      <c r="D91" s="91"/>
      <c r="E91" s="26"/>
      <c r="F91" s="102"/>
      <c r="G91" s="95"/>
      <c r="H91" s="102"/>
      <c r="I91" s="95"/>
      <c r="J91" s="101"/>
    </row>
    <row r="92" spans="1:11" s="88" customFormat="1" ht="20.55" customHeight="1">
      <c r="A92" s="90" t="s">
        <v>279</v>
      </c>
      <c r="B92" s="105"/>
      <c r="C92" s="161"/>
      <c r="D92" s="162"/>
      <c r="E92" s="26"/>
      <c r="F92" s="162"/>
      <c r="G92" s="162"/>
      <c r="H92" s="162"/>
      <c r="I92" s="162"/>
      <c r="J92" s="101"/>
    </row>
    <row r="93" spans="1:11" s="88" customFormat="1" ht="20.55" customHeight="1">
      <c r="A93" s="133" t="s">
        <v>241</v>
      </c>
      <c r="B93" s="105"/>
      <c r="C93" s="188">
        <v>103374</v>
      </c>
      <c r="D93" s="91"/>
      <c r="E93" s="188">
        <v>346890.08168000006</v>
      </c>
      <c r="F93" s="102"/>
      <c r="G93" s="188">
        <v>121</v>
      </c>
      <c r="H93" s="102"/>
      <c r="I93" s="188">
        <v>590361</v>
      </c>
      <c r="J93" s="101"/>
    </row>
    <row r="94" spans="1:11" s="88" customFormat="1" ht="20.55" customHeight="1">
      <c r="A94" s="90" t="s">
        <v>112</v>
      </c>
      <c r="B94" s="105"/>
      <c r="C94" s="25">
        <v>26513</v>
      </c>
      <c r="D94" s="91"/>
      <c r="E94" s="187">
        <v>60476</v>
      </c>
      <c r="F94" s="91"/>
      <c r="G94" s="127">
        <v>0</v>
      </c>
      <c r="H94" s="91"/>
      <c r="I94" s="127">
        <v>0</v>
      </c>
      <c r="J94" s="101"/>
      <c r="K94" s="177"/>
    </row>
    <row r="95" spans="1:11" s="88" customFormat="1" ht="20.55" customHeight="1">
      <c r="A95" s="86" t="s">
        <v>279</v>
      </c>
      <c r="B95" s="109"/>
      <c r="C95" s="163">
        <f>SUM(C93:C94)</f>
        <v>129887</v>
      </c>
      <c r="D95" s="113"/>
      <c r="E95" s="163">
        <f>SUM(E93:E94)</f>
        <v>407366.08168000006</v>
      </c>
      <c r="F95" s="113"/>
      <c r="G95" s="150">
        <f>SUM(G93:G94)</f>
        <v>121</v>
      </c>
      <c r="H95" s="113"/>
      <c r="I95" s="163">
        <f>SUM(I93:I94)</f>
        <v>590361</v>
      </c>
      <c r="J95" s="101"/>
    </row>
    <row r="96" spans="1:11" s="88" customFormat="1" ht="20.55" customHeight="1">
      <c r="A96" s="90" t="s">
        <v>242</v>
      </c>
      <c r="B96" s="109"/>
      <c r="C96" s="160">
        <v>13072</v>
      </c>
      <c r="D96" s="91"/>
      <c r="E96" s="25">
        <v>197259</v>
      </c>
      <c r="F96" s="91"/>
      <c r="G96" s="91">
        <v>9545</v>
      </c>
      <c r="H96" s="91"/>
      <c r="I96" s="187">
        <v>8476</v>
      </c>
      <c r="J96" s="101"/>
      <c r="K96" s="177"/>
    </row>
    <row r="97" spans="1:12" s="88" customFormat="1" ht="20.55" customHeight="1" thickBot="1">
      <c r="A97" s="86" t="s">
        <v>243</v>
      </c>
      <c r="B97" s="105"/>
      <c r="C97" s="164">
        <f>SUM(C95:C96)</f>
        <v>142959</v>
      </c>
      <c r="D97" s="113"/>
      <c r="E97" s="164">
        <f>SUM(E95:E96)</f>
        <v>604625.08168000006</v>
      </c>
      <c r="F97" s="113"/>
      <c r="G97" s="151">
        <f>SUM(G95:G96)</f>
        <v>9666</v>
      </c>
      <c r="H97" s="116"/>
      <c r="I97" s="151">
        <f>SUM(I95:I96)</f>
        <v>598837</v>
      </c>
      <c r="J97" s="101"/>
      <c r="L97" s="177"/>
    </row>
    <row r="98" spans="1:12" s="88" customFormat="1" ht="20.55" customHeight="1" thickTop="1">
      <c r="A98" s="86"/>
      <c r="B98" s="105"/>
      <c r="C98" s="91"/>
      <c r="D98" s="91"/>
      <c r="E98" s="91"/>
      <c r="F98" s="91"/>
      <c r="G98" s="91"/>
      <c r="H98" s="91"/>
      <c r="I98" s="91"/>
      <c r="J98" s="101"/>
    </row>
    <row r="99" spans="1:12" s="88" customFormat="1" ht="20.55" customHeight="1">
      <c r="A99" s="115" t="s">
        <v>244</v>
      </c>
      <c r="B99" s="105"/>
      <c r="C99" s="91"/>
      <c r="D99" s="91"/>
      <c r="E99" s="91"/>
      <c r="F99" s="91"/>
      <c r="G99" s="91"/>
      <c r="H99" s="91"/>
      <c r="I99" s="91"/>
      <c r="J99" s="101"/>
    </row>
    <row r="100" spans="1:12" s="88" customFormat="1" ht="20.55" customHeight="1">
      <c r="A100" s="114" t="s">
        <v>245</v>
      </c>
      <c r="B100" s="105"/>
      <c r="C100" s="127">
        <v>0</v>
      </c>
      <c r="D100" s="91"/>
      <c r="E100" s="91">
        <v>53</v>
      </c>
      <c r="F100" s="91"/>
      <c r="G100" s="127">
        <v>0</v>
      </c>
      <c r="H100" s="91"/>
      <c r="I100" s="103">
        <v>-60</v>
      </c>
      <c r="J100" s="101"/>
    </row>
    <row r="101" spans="1:12" s="88" customFormat="1" ht="20.55" customHeight="1">
      <c r="A101" s="90"/>
      <c r="B101" s="210"/>
      <c r="C101" s="91"/>
      <c r="D101" s="91"/>
      <c r="E101" s="208"/>
      <c r="F101" s="91"/>
      <c r="G101" s="127"/>
      <c r="H101" s="91"/>
      <c r="I101" s="127"/>
      <c r="J101" s="101"/>
    </row>
    <row r="102" spans="1:12" s="88" customFormat="1" ht="20.55" customHeight="1">
      <c r="A102" s="90"/>
      <c r="B102" s="105"/>
      <c r="C102" s="90"/>
      <c r="D102" s="90"/>
      <c r="E102" s="90"/>
      <c r="F102" s="90"/>
      <c r="G102" s="90"/>
      <c r="H102" s="90"/>
      <c r="I102" s="90"/>
      <c r="J102" s="101"/>
    </row>
    <row r="103" spans="1:12" s="88" customFormat="1" ht="20.55" customHeight="1">
      <c r="A103" s="200"/>
      <c r="B103" s="105"/>
      <c r="C103" s="100"/>
      <c r="D103" s="90"/>
      <c r="E103" s="159"/>
      <c r="F103" s="90"/>
      <c r="G103" s="159"/>
      <c r="H103" s="90"/>
      <c r="I103" s="159"/>
    </row>
    <row r="104" spans="1:12" ht="20.55" customHeight="1">
      <c r="C104" s="201"/>
      <c r="E104" s="201"/>
      <c r="G104" s="201"/>
      <c r="I104" s="201"/>
    </row>
    <row r="109" spans="1:12" ht="20.55" customHeight="1">
      <c r="A109" s="4"/>
    </row>
    <row r="110" spans="1:12" ht="20.55" customHeight="1">
      <c r="A110" s="2"/>
    </row>
    <row r="111" spans="1:12" ht="20.55" customHeight="1">
      <c r="A111" s="2"/>
    </row>
    <row r="112" spans="1:12" ht="20.55" customHeight="1">
      <c r="A112" s="2"/>
    </row>
    <row r="113" spans="1:1" ht="20.55" customHeight="1">
      <c r="A113" s="2"/>
    </row>
  </sheetData>
  <mergeCells count="14">
    <mergeCell ref="C59:E59"/>
    <mergeCell ref="G59:I59"/>
    <mergeCell ref="C61:I61"/>
    <mergeCell ref="C8:I8"/>
    <mergeCell ref="A55:I55"/>
    <mergeCell ref="G57:I57"/>
    <mergeCell ref="C58:E58"/>
    <mergeCell ref="G58:I58"/>
    <mergeCell ref="G4:I4"/>
    <mergeCell ref="C5:E5"/>
    <mergeCell ref="G5:I5"/>
    <mergeCell ref="A2:I2"/>
    <mergeCell ref="C6:E6"/>
    <mergeCell ref="G6:I6"/>
  </mergeCells>
  <pageMargins left="0.8" right="0.8" top="0.48" bottom="0.4" header="0.5" footer="0.5"/>
  <pageSetup paperSize="9" scale="65" firstPageNumber="12" fitToHeight="0" orientation="portrait" useFirstPageNumber="1" r:id="rId1"/>
  <headerFooter alignWithMargins="0">
    <oddFooter>&amp;L&amp;15  หมายเหตุประกอบงบการเงินเป็นส่วนหนึ่งของงบการเงินระหว่างกาลนี้
&amp;C&amp;15&amp;P</oddFooter>
  </headerFooter>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election activeCell="H8" sqref="H8"/>
    </sheetView>
  </sheetViews>
  <sheetFormatPr defaultRowHeight="19.8"/>
  <cols>
    <col min="1" max="1" width="1.375" customWidth="1"/>
    <col min="2" max="2" width="75.125" customWidth="1"/>
    <col min="3" max="3" width="1.625" customWidth="1"/>
    <col min="4" max="4" width="6.5" customWidth="1"/>
    <col min="5" max="6" width="18.625" customWidth="1"/>
  </cols>
  <sheetData>
    <row r="1" spans="2:6" ht="20.399999999999999">
      <c r="B1" s="5" t="s">
        <v>246</v>
      </c>
      <c r="C1" s="5"/>
      <c r="D1" s="9"/>
      <c r="E1" s="9"/>
      <c r="F1" s="9"/>
    </row>
    <row r="2" spans="2:6" ht="20.399999999999999">
      <c r="B2" s="5" t="s">
        <v>247</v>
      </c>
      <c r="C2" s="5"/>
      <c r="D2" s="9"/>
      <c r="E2" s="9"/>
      <c r="F2" s="9"/>
    </row>
    <row r="3" spans="2:6">
      <c r="B3" s="6"/>
      <c r="C3" s="6"/>
      <c r="D3" s="10"/>
      <c r="E3" s="10"/>
      <c r="F3" s="10"/>
    </row>
    <row r="4" spans="2:6" ht="59.4">
      <c r="B4" s="6" t="s">
        <v>248</v>
      </c>
      <c r="C4" s="6"/>
      <c r="D4" s="10"/>
      <c r="E4" s="10"/>
      <c r="F4" s="10"/>
    </row>
    <row r="5" spans="2:6">
      <c r="B5" s="6"/>
      <c r="C5" s="6"/>
      <c r="D5" s="10"/>
      <c r="E5" s="10"/>
      <c r="F5" s="10"/>
    </row>
    <row r="6" spans="2:6" ht="20.399999999999999">
      <c r="B6" s="5" t="s">
        <v>249</v>
      </c>
      <c r="C6" s="5"/>
      <c r="D6" s="9"/>
      <c r="E6" s="9" t="s">
        <v>250</v>
      </c>
      <c r="F6" s="9" t="s">
        <v>251</v>
      </c>
    </row>
    <row r="7" spans="2:6" ht="20.399999999999999" thickBot="1">
      <c r="B7" s="6"/>
      <c r="C7" s="6"/>
      <c r="D7" s="10"/>
      <c r="E7" s="10"/>
      <c r="F7" s="10"/>
    </row>
    <row r="8" spans="2:6" ht="40.200000000000003" thickBot="1">
      <c r="B8" s="7" t="s">
        <v>252</v>
      </c>
      <c r="C8" s="8"/>
      <c r="D8" s="11"/>
      <c r="E8" s="11">
        <v>1</v>
      </c>
      <c r="F8" s="12" t="s">
        <v>253</v>
      </c>
    </row>
    <row r="9" spans="2:6">
      <c r="B9" s="6"/>
      <c r="C9" s="6"/>
      <c r="D9" s="10"/>
      <c r="E9" s="10"/>
      <c r="F9" s="10"/>
    </row>
    <row r="10" spans="2:6">
      <c r="B10" s="6"/>
      <c r="C10" s="6"/>
      <c r="D10" s="10"/>
      <c r="E10" s="10"/>
      <c r="F10" s="10"/>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6ba49b0-bcda-4796-8236-5b5cc1493ace">
      <Terms xmlns="http://schemas.microsoft.com/office/infopath/2007/PartnerControls"/>
    </lcf76f155ced4ddcb4097134ff3c332f>
    <TaxCatchAll xmlns="4243d5be-521d-4052-81ca-f0f31ea6f2d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6" ma:contentTypeDescription="Create a new document." ma:contentTypeScope="" ma:versionID="0ba993d9eb45a2c10d3ad218f1e9b9d3">
  <xsd:schema xmlns:xsd="http://www.w3.org/2001/XMLSchema" xmlns:xs="http://www.w3.org/2001/XMLSchema" xmlns:p="http://schemas.microsoft.com/office/2006/metadata/properties" xmlns:ns2="f6ba49b0-bcda-4796-8236-5b5cc1493ace" xmlns:ns3="05716746-add9-412a-97a9-1b5167d151a3" xmlns:ns4="4243d5be-521d-4052-81ca-f0f31ea6f2da" targetNamespace="http://schemas.microsoft.com/office/2006/metadata/properties" ma:root="true" ma:fieldsID="d5b86c4601498e99444bfdcc881b6fd6" ns2:_="" ns3:_="" ns4:_="">
    <xsd:import namespace="f6ba49b0-bcda-4796-8236-5b5cc1493ace"/>
    <xsd:import namespace="05716746-add9-412a-97a9-1b5167d151a3"/>
    <xsd:import namespace="4243d5be-521d-4052-81ca-f0f31ea6f2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883d318-f35c-4577-94aa-4c8e836d27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43d5be-521d-4052-81ca-f0f31ea6f2da"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ab28412-1f3e-45b3-a383-4139aabcf663}" ma:internalName="TaxCatchAll" ma:showField="CatchAllData" ma:web="05716746-add9-412a-97a9-1b5167d151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85BC2-0ED6-4913-B3CC-978E4F28F160}">
  <ds:schemaRefs>
    <ds:schemaRef ds:uri="http://schemas.microsoft.com/office/2006/metadata/properties"/>
    <ds:schemaRef ds:uri="http://purl.org/dc/terms/"/>
    <ds:schemaRef ds:uri="http://www.w3.org/XML/1998/namespace"/>
    <ds:schemaRef ds:uri="http://schemas.microsoft.com/office/infopath/2007/PartnerControls"/>
    <ds:schemaRef ds:uri="http://purl.org/dc/elements/1.1/"/>
    <ds:schemaRef ds:uri="http://schemas.microsoft.com/office/2006/documentManagement/types"/>
    <ds:schemaRef ds:uri="f6ba49b0-bcda-4796-8236-5b5cc1493ace"/>
    <ds:schemaRef ds:uri="05716746-add9-412a-97a9-1b5167d151a3"/>
    <ds:schemaRef ds:uri="http://schemas.openxmlformats.org/package/2006/metadata/core-properties"/>
    <ds:schemaRef ds:uri="4243d5be-521d-4052-81ca-f0f31ea6f2da"/>
    <ds:schemaRef ds:uri="http://purl.org/dc/dcmitype/"/>
  </ds:schemaRefs>
</ds:datastoreItem>
</file>

<file path=customXml/itemProps2.xml><?xml version="1.0" encoding="utf-8"?>
<ds:datastoreItem xmlns:ds="http://schemas.openxmlformats.org/officeDocument/2006/customXml" ds:itemID="{BAFB0489-48C2-4AAA-9FBB-E1FC3D7B1CCC}">
  <ds:schemaRefs>
    <ds:schemaRef ds:uri="http://schemas.microsoft.com/sharepoint/v3/contenttype/forms"/>
  </ds:schemaRefs>
</ds:datastoreItem>
</file>

<file path=customXml/itemProps3.xml><?xml version="1.0" encoding="utf-8"?>
<ds:datastoreItem xmlns:ds="http://schemas.openxmlformats.org/officeDocument/2006/customXml" ds:itemID="{3CA190AF-F24A-42CD-9DB5-86A0DD4B8D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4243d5be-521d-4052-81ca-f0f31ea6f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ed8881d-4062-46d6-b0ca-1cc939420954}" enabled="1" method="Privileged" siteId="{deff24bb-2089-4400-8c8e-f71e680378b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BS_Conso</vt:lpstr>
      <vt:lpstr>PL_3M</vt:lpstr>
      <vt:lpstr>PL_9M</vt:lpstr>
      <vt:lpstr>SOCE_Conso</vt:lpstr>
      <vt:lpstr>SOCE_Separate</vt:lpstr>
      <vt:lpstr>CF</vt:lpstr>
      <vt:lpstr>Compatibility Report</vt:lpstr>
      <vt:lpstr>BS_Conso!Print_Area</vt:lpstr>
      <vt:lpstr>CF!Print_Area</vt:lpstr>
      <vt:lpstr>PL_3M!Print_Area</vt:lpstr>
      <vt:lpstr>PL_9M!Print_Area</vt:lpstr>
      <vt:lpstr>SOCE_Conso!Print_Area</vt:lpstr>
      <vt:lpstr>SOCE_Separate!Print_Area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Papatsamon Chuntavee</cp:lastModifiedBy>
  <cp:revision/>
  <cp:lastPrinted>2023-11-15T00:05:10Z</cp:lastPrinted>
  <dcterms:created xsi:type="dcterms:W3CDTF">2009-05-01T04:26:10Z</dcterms:created>
  <dcterms:modified xsi:type="dcterms:W3CDTF">2023-11-15T00:05:12Z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d8881d-4062-46d6-b0ca-1cc939420954_Enabled">
    <vt:lpwstr>true</vt:lpwstr>
  </property>
  <property fmtid="{D5CDD505-2E9C-101B-9397-08002B2CF9AE}" pid="3" name="MSIP_Label_4ed8881d-4062-46d6-b0ca-1cc939420954_SetDate">
    <vt:lpwstr>2022-03-05T09:11:21Z</vt:lpwstr>
  </property>
  <property fmtid="{D5CDD505-2E9C-101B-9397-08002B2CF9AE}" pid="4" name="MSIP_Label_4ed8881d-4062-46d6-b0ca-1cc939420954_Method">
    <vt:lpwstr>Privileged</vt:lpwstr>
  </property>
  <property fmtid="{D5CDD505-2E9C-101B-9397-08002B2CF9AE}" pid="5" name="MSIP_Label_4ed8881d-4062-46d6-b0ca-1cc939420954_Name">
    <vt:lpwstr>Public</vt:lpwstr>
  </property>
  <property fmtid="{D5CDD505-2E9C-101B-9397-08002B2CF9AE}" pid="6" name="MSIP_Label_4ed8881d-4062-46d6-b0ca-1cc939420954_SiteId">
    <vt:lpwstr>deff24bb-2089-4400-8c8e-f71e680378b2</vt:lpwstr>
  </property>
  <property fmtid="{D5CDD505-2E9C-101B-9397-08002B2CF9AE}" pid="7" name="MSIP_Label_4ed8881d-4062-46d6-b0ca-1cc939420954_ActionId">
    <vt:lpwstr>4fffbd6a-eb41-48e2-ab68-c4bb6e2f7743</vt:lpwstr>
  </property>
  <property fmtid="{D5CDD505-2E9C-101B-9397-08002B2CF9AE}" pid="8" name="MSIP_Label_4ed8881d-4062-46d6-b0ca-1cc939420954_ContentBits">
    <vt:lpwstr>0</vt:lpwstr>
  </property>
  <property fmtid="{D5CDD505-2E9C-101B-9397-08002B2CF9AE}" pid="9" name="MediaServiceImageTags">
    <vt:lpwstr/>
  </property>
  <property fmtid="{D5CDD505-2E9C-101B-9397-08002B2CF9AE}" pid="10" name="ContentTypeId">
    <vt:lpwstr>0x010100FC3C573FF70E394A86433F5E112C33AA</vt:lpwstr>
  </property>
</Properties>
</file>