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C:\Users\papatsamon.c.FNSPLC\Desktop\fns set_q1.2024\"/>
    </mc:Choice>
  </mc:AlternateContent>
  <bookViews>
    <workbookView xWindow="28692" yWindow="-108" windowWidth="29016" windowHeight="15816" tabRatio="805" activeTab="1"/>
  </bookViews>
  <sheets>
    <sheet name="BS_Conso 3-5" sheetId="21" r:id="rId1"/>
    <sheet name="PL_3M 6-7" sheetId="7" r:id="rId2"/>
    <sheet name="SOCE_Conso 8" sheetId="14" r:id="rId3"/>
    <sheet name="SOCE_Separate 9" sheetId="15" r:id="rId4"/>
    <sheet name="CF 10-11" sheetId="23" r:id="rId5"/>
    <sheet name="Compatibility Report" sheetId="18" state="hidden" r:id="rId6"/>
  </sheets>
  <definedNames>
    <definedName name="AS2DocOpenMode" hidden="1">"AS2DocumentEdit"</definedName>
    <definedName name="_xlnm.Print_Area" localSheetId="0">'BS_Conso 3-5'!$A$1:$J$107</definedName>
    <definedName name="_xlnm.Print_Area" localSheetId="4">'CF 10-11'!$A$1:$I$97</definedName>
    <definedName name="_xlnm.Print_Area" localSheetId="1">'PL_3M 6-7'!$A$1:$J$70</definedName>
    <definedName name="_xlnm.Print_Area" localSheetId="2">'SOCE_Conso 8'!$A$1:$AA$37</definedName>
    <definedName name="_xlnm.Print_Area" localSheetId="3">'SOCE_Separate 9'!$A$1:$P$32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9" i="23" l="1"/>
  <c r="E29" i="23"/>
  <c r="E48" i="23" s="1"/>
  <c r="E52" i="23" s="1"/>
  <c r="I29" i="23"/>
  <c r="I48" i="23" s="1"/>
  <c r="I52" i="23" s="1"/>
  <c r="I84" i="23"/>
  <c r="G84" i="23"/>
  <c r="E84" i="23"/>
  <c r="C84" i="23"/>
  <c r="I71" i="23"/>
  <c r="G71" i="23"/>
  <c r="E71" i="23"/>
  <c r="C71" i="23"/>
  <c r="C29" i="23"/>
  <c r="C48" i="23" s="1"/>
  <c r="C52" i="23" s="1"/>
  <c r="G29" i="23" l="1"/>
  <c r="G48" i="23" s="1"/>
  <c r="G52" i="23" s="1"/>
  <c r="G87" i="23" s="1"/>
  <c r="G89" i="23" s="1"/>
  <c r="G91" i="23" s="1"/>
  <c r="C87" i="23"/>
  <c r="C89" i="23" s="1"/>
  <c r="C91" i="23" s="1"/>
  <c r="E87" i="23"/>
  <c r="E89" i="23" s="1"/>
  <c r="E91" i="23" s="1"/>
  <c r="I87" i="23"/>
  <c r="I89" i="23" s="1"/>
  <c r="I91" i="23" s="1"/>
  <c r="J29" i="7" l="1"/>
  <c r="H29" i="7"/>
  <c r="F29" i="7"/>
  <c r="D29" i="7" l="1"/>
  <c r="W27" i="14" l="1"/>
  <c r="AA27" i="14" s="1"/>
  <c r="Y30" i="14"/>
  <c r="D17" i="7" l="1"/>
  <c r="H79" i="21" l="1"/>
  <c r="H32" i="7" l="1"/>
  <c r="J103" i="21" l="1"/>
  <c r="F103" i="21"/>
  <c r="W35" i="14" l="1"/>
  <c r="D38" i="21" l="1"/>
  <c r="F79" i="21"/>
  <c r="D79" i="21"/>
  <c r="H103" i="21"/>
  <c r="J55" i="7" l="1"/>
  <c r="D55" i="7"/>
  <c r="F55" i="7"/>
  <c r="H55" i="7"/>
  <c r="H50" i="7"/>
  <c r="J50" i="7"/>
  <c r="F50" i="7"/>
  <c r="D50" i="7"/>
  <c r="J79" i="21" l="1"/>
  <c r="H69" i="21"/>
  <c r="H38" i="21"/>
  <c r="P25" i="15" l="1"/>
  <c r="Y20" i="14"/>
  <c r="Q20" i="14"/>
  <c r="U20" i="14"/>
  <c r="S20" i="14"/>
  <c r="O20" i="14"/>
  <c r="I20" i="14"/>
  <c r="G20" i="14"/>
  <c r="E20" i="14"/>
  <c r="J105" i="21"/>
  <c r="H105" i="21"/>
  <c r="F105" i="21"/>
  <c r="U30" i="14" l="1"/>
  <c r="U31" i="14" s="1"/>
  <c r="S30" i="14"/>
  <c r="S31" i="14" s="1"/>
  <c r="Q30" i="14"/>
  <c r="Q31" i="14" s="1"/>
  <c r="O30" i="14"/>
  <c r="O31" i="14" s="1"/>
  <c r="M30" i="14"/>
  <c r="M31" i="14" s="1"/>
  <c r="K30" i="14"/>
  <c r="K31" i="14" s="1"/>
  <c r="I30" i="14"/>
  <c r="I31" i="14" s="1"/>
  <c r="G30" i="14"/>
  <c r="G31" i="14" s="1"/>
  <c r="E30" i="14"/>
  <c r="E31" i="14" s="1"/>
  <c r="W31" i="14" l="1"/>
  <c r="N27" i="15"/>
  <c r="L27" i="15"/>
  <c r="J27" i="15"/>
  <c r="H27" i="15"/>
  <c r="F27" i="15"/>
  <c r="D27" i="15"/>
  <c r="Y31" i="14"/>
  <c r="Y16" i="14"/>
  <c r="Y21" i="14" s="1"/>
  <c r="W24" i="14"/>
  <c r="AA24" i="14" s="1"/>
  <c r="W30" i="14"/>
  <c r="W29" i="14"/>
  <c r="AA29" i="14" s="1"/>
  <c r="W15" i="14"/>
  <c r="W16" i="14" s="1"/>
  <c r="W13" i="14"/>
  <c r="AA15" i="14" l="1"/>
  <c r="AA30" i="14"/>
  <c r="AA13" i="14"/>
  <c r="AA16" i="14"/>
  <c r="J69" i="21"/>
  <c r="D69" i="21"/>
  <c r="F69" i="21"/>
  <c r="F38" i="21" l="1"/>
  <c r="J38" i="21"/>
  <c r="F22" i="21"/>
  <c r="F40" i="21" l="1"/>
  <c r="P12" i="15" l="1"/>
  <c r="M20" i="14"/>
  <c r="W19" i="14" l="1"/>
  <c r="AA19" i="14" s="1"/>
  <c r="P26" i="15" l="1"/>
  <c r="N15" i="15"/>
  <c r="L15" i="15"/>
  <c r="J15" i="15"/>
  <c r="H15" i="15"/>
  <c r="F15" i="15"/>
  <c r="D15" i="15"/>
  <c r="P14" i="15"/>
  <c r="P27" i="15" l="1"/>
  <c r="P15" i="15"/>
  <c r="S16" i="14" l="1"/>
  <c r="Q16" i="14"/>
  <c r="O16" i="14"/>
  <c r="U16" i="14"/>
  <c r="M16" i="14"/>
  <c r="K16" i="14"/>
  <c r="I16" i="14"/>
  <c r="G16" i="14"/>
  <c r="E16" i="14"/>
  <c r="AA31" i="14" l="1"/>
  <c r="M21" i="14"/>
  <c r="S21" i="14"/>
  <c r="E21" i="14"/>
  <c r="G21" i="14"/>
  <c r="I21" i="14"/>
  <c r="U21" i="14"/>
  <c r="O21" i="14"/>
  <c r="Q21" i="14"/>
  <c r="N19" i="15" l="1"/>
  <c r="N20" i="15" s="1"/>
  <c r="L19" i="15"/>
  <c r="L20" i="15" s="1"/>
  <c r="H19" i="15"/>
  <c r="H20" i="15" s="1"/>
  <c r="F19" i="15"/>
  <c r="F20" i="15" s="1"/>
  <c r="D19" i="15"/>
  <c r="P18" i="15"/>
  <c r="D20" i="15" l="1"/>
  <c r="Q36" i="14"/>
  <c r="Q37" i="14" s="1"/>
  <c r="S36" i="14"/>
  <c r="S37" i="14" s="1"/>
  <c r="D56" i="7" l="1"/>
  <c r="H17" i="7"/>
  <c r="H31" i="7" s="1"/>
  <c r="H34" i="7" s="1"/>
  <c r="D31" i="7"/>
  <c r="D34" i="7" s="1"/>
  <c r="H56" i="7"/>
  <c r="P30" i="15" s="1"/>
  <c r="H22" i="21"/>
  <c r="D22" i="21"/>
  <c r="J56" i="7" l="1"/>
  <c r="H36" i="7" l="1"/>
  <c r="D36" i="7"/>
  <c r="D62" i="7" s="1"/>
  <c r="H57" i="7" l="1"/>
  <c r="H65" i="7" s="1"/>
  <c r="H67" i="7" s="1"/>
  <c r="H60" i="7"/>
  <c r="H62" i="7" s="1"/>
  <c r="D57" i="7"/>
  <c r="D67" i="7" s="1"/>
  <c r="J22" i="21" l="1"/>
  <c r="W34" i="14" l="1"/>
  <c r="AA34" i="14" s="1"/>
  <c r="F56" i="7"/>
  <c r="P23" i="15" l="1"/>
  <c r="O36" i="14" l="1"/>
  <c r="O37" i="14" s="1"/>
  <c r="U36" i="14"/>
  <c r="U37" i="14" s="1"/>
  <c r="M36" i="14"/>
  <c r="M37" i="14" s="1"/>
  <c r="I36" i="14"/>
  <c r="I37" i="14" s="1"/>
  <c r="G36" i="14"/>
  <c r="G37" i="14" s="1"/>
  <c r="E36" i="14"/>
  <c r="E37" i="14" l="1"/>
  <c r="J17" i="7"/>
  <c r="F17" i="7"/>
  <c r="J31" i="7" l="1"/>
  <c r="J34" i="7" s="1"/>
  <c r="F31" i="7"/>
  <c r="F34" i="7" s="1"/>
  <c r="F36" i="7" l="1"/>
  <c r="F57" i="7" s="1"/>
  <c r="F65" i="7" s="1"/>
  <c r="J36" i="7" l="1"/>
  <c r="J57" i="7"/>
  <c r="J65" i="7" s="1"/>
  <c r="W18" i="14" l="1"/>
  <c r="AA18" i="14" s="1"/>
  <c r="K20" i="14"/>
  <c r="F62" i="7"/>
  <c r="J62" i="7"/>
  <c r="J67" i="7"/>
  <c r="F67" i="7"/>
  <c r="K36" i="14"/>
  <c r="J81" i="21"/>
  <c r="J107" i="21" s="1"/>
  <c r="F81" i="21"/>
  <c r="F107" i="21" s="1"/>
  <c r="J40" i="21"/>
  <c r="P17" i="15" l="1"/>
  <c r="J19" i="15"/>
  <c r="W20" i="14"/>
  <c r="AA20" i="14" s="1"/>
  <c r="K21" i="14"/>
  <c r="W21" i="14" s="1"/>
  <c r="AA21" i="14" s="1"/>
  <c r="W36" i="14"/>
  <c r="K37" i="14"/>
  <c r="D103" i="21" s="1"/>
  <c r="D105" i="21" s="1"/>
  <c r="D40" i="21"/>
  <c r="J20" i="15" l="1"/>
  <c r="P20" i="15" s="1"/>
  <c r="P19" i="15"/>
  <c r="W37" i="14"/>
  <c r="H81" i="21"/>
  <c r="D81" i="21"/>
  <c r="H40" i="21"/>
  <c r="H107" i="21" l="1"/>
  <c r="D107" i="21"/>
  <c r="H31" i="15" l="1"/>
  <c r="H32" i="15" s="1"/>
  <c r="N31" i="15"/>
  <c r="N32" i="15" s="1"/>
  <c r="L31" i="15"/>
  <c r="L32" i="15" s="1"/>
  <c r="F31" i="15"/>
  <c r="F32" i="15" s="1"/>
  <c r="D31" i="15"/>
  <c r="D32" i="15" s="1"/>
  <c r="G17" i="7" l="1"/>
  <c r="G29" i="7"/>
  <c r="P29" i="15" l="1"/>
  <c r="J31" i="15"/>
  <c r="J32" i="15" l="1"/>
  <c r="P32" i="15" s="1"/>
  <c r="P31" i="15"/>
  <c r="Y36" i="14" l="1"/>
  <c r="Y37" i="14" l="1"/>
  <c r="AA37" i="14" s="1"/>
  <c r="AA36" i="14"/>
  <c r="AA35" i="14"/>
</calcChain>
</file>

<file path=xl/sharedStrings.xml><?xml version="1.0" encoding="utf-8"?>
<sst xmlns="http://schemas.openxmlformats.org/spreadsheetml/2006/main" count="392" uniqueCount="247">
  <si>
    <t>บริษัท เอฟเอ็นเอส โฮลดิ้งส์ จำกัด (มหาชน) และบริษัทย่อย</t>
  </si>
  <si>
    <t>งบการเงินรวม</t>
  </si>
  <si>
    <t>งบการเงินเฉพาะกิจการ</t>
  </si>
  <si>
    <t>31 ธันวาคม</t>
  </si>
  <si>
    <t>สินทรัพย์</t>
  </si>
  <si>
    <t>หมายเหตุ</t>
  </si>
  <si>
    <t>(ไม่ได้ตรวจสอบ)</t>
  </si>
  <si>
    <t>(พันบาท)</t>
  </si>
  <si>
    <t>สินทรัพย์หมุนเวียน</t>
  </si>
  <si>
    <t xml:space="preserve">เงินสดและรายการเทียบเท่าเงินสด </t>
  </si>
  <si>
    <t xml:space="preserve">รายได้ค่าบริการค้างรับจากกิจการที่เกี่ยวข้องกัน </t>
  </si>
  <si>
    <t>ลูกหนี้การค้าและลูกหนี้หมุนเวียนอื่น</t>
  </si>
  <si>
    <t>ลูกหนี้ตามสัญญาเช่าที่ถึงกำหนดชำระภายในหนึ่งปี</t>
  </si>
  <si>
    <t>เงินให้กู้ยืมระยะสั้นแก่กิจการอื่น</t>
  </si>
  <si>
    <t>อสังหาริมทรัพย์พัฒนาเพื่อขาย</t>
  </si>
  <si>
    <t>สินค้าคงเหลือ</t>
  </si>
  <si>
    <t>สินทรัพย์ทางการเงินหมุนเวียนอื่น</t>
  </si>
  <si>
    <t xml:space="preserve">สินทรัพย์หมุนเวียนอื่น </t>
  </si>
  <si>
    <t>รวมสินทรัพย์หมุนเวียน</t>
  </si>
  <si>
    <t>สินทรัพย์ไม่หมุนเวียน</t>
  </si>
  <si>
    <t>สินทรัพย์ทางการเงินไม่หมุนเวียนอื่น</t>
  </si>
  <si>
    <t>เงินลงทุนในบริษัทย่อย</t>
  </si>
  <si>
    <t>เงินลงทุนในบริษัทร่วมและการร่วมค้า</t>
  </si>
  <si>
    <t>ลูกหนี้ตามสัญญาเช่า</t>
  </si>
  <si>
    <t>ที่ดินรอการพัฒนา</t>
  </si>
  <si>
    <t>อสังหาริมทรัพย์เพื่อการลงทุน</t>
  </si>
  <si>
    <t>ที่ดิน อาคารและอุปกรณ์</t>
  </si>
  <si>
    <t>ค่าความนิยม</t>
  </si>
  <si>
    <t>สินทรัพย์ไม่มีตัวตนอื่นนอกจากค่าความนิยม</t>
  </si>
  <si>
    <t>สินทรัพย์ภาษีเงินได้รอการตัดบัญชี</t>
  </si>
  <si>
    <t>เงินมัดจำ</t>
  </si>
  <si>
    <t>สินทรัพย์ไม่หมุนเวียนอื่น</t>
  </si>
  <si>
    <t>รวมสินทรัพย์ไม่หมุนเวียน</t>
  </si>
  <si>
    <t>รวมสินทรัพย์</t>
  </si>
  <si>
    <t xml:space="preserve"> </t>
  </si>
  <si>
    <t>หนี้สินและส่วนของผู้ถือหุ้น</t>
  </si>
  <si>
    <t>หนี้สินหมุนเวียน</t>
  </si>
  <si>
    <t>เงินกู้ยืมระยะสั้นจากสถาบันการเงิน</t>
  </si>
  <si>
    <t>เจ้าหนี้การค้าและเจ้าหนี้หมุนเวียนอื่น</t>
  </si>
  <si>
    <t>ส่วนของเงินกู้ยืมระยะยาวจากสถาบันการเงินที่ถึงกำหนดชำระภายในหนึ่งปี</t>
  </si>
  <si>
    <t>ส่วนของเงินกู้ยืมระยะยาวจากบุคคลอื่นที่ถึงกำหนดชำระภายในหนึ่งปี</t>
  </si>
  <si>
    <t>ส่วนของหุ้นกู้ระยะยาวที่ถึงกำหนดชำระภายในหนึ่งปี</t>
  </si>
  <si>
    <t>ส่วนของหนี้สินตามสัญญาเช่าที่ถึงกำหนดชำระภายในหนึ่งปี</t>
  </si>
  <si>
    <t>ภาษีเงินได้นิติบุคคลค้างจ่าย</t>
  </si>
  <si>
    <t>ประมาณการหนี้สินจากการรับประกันการเช่าที่ถึงกำหนดชำระภายในหนึ่งปี</t>
  </si>
  <si>
    <t>หนี้สินหมุนเวียนอื่น</t>
  </si>
  <si>
    <t>รวมหนี้สินหมุนเวียน</t>
  </si>
  <si>
    <t>หนี้สินไม่หมุนเวียน</t>
  </si>
  <si>
    <t>เจ้าหนี้ไม่หมุนเวียนอื่น</t>
  </si>
  <si>
    <t>เงินกู้ยืมระยะยาวจากสถาบันการเงิน</t>
  </si>
  <si>
    <t>หุ้นกู้ระยะยาว</t>
  </si>
  <si>
    <t>หนี้สินตามสัญญาเช่า</t>
  </si>
  <si>
    <t>ประมาณการหนี้สินไม่หมุนเวียนสำหรับผลประโยชน์พนักงาน</t>
  </si>
  <si>
    <t>หนี้สินไม่หมุนเวียนอื่น</t>
  </si>
  <si>
    <t>รวมหนี้สินไม่หมุนเวียน</t>
  </si>
  <si>
    <t>รวมหนี้สิน</t>
  </si>
  <si>
    <t>ส่วนของผู้ถือหุ้น</t>
  </si>
  <si>
    <t>ทุนเรือนหุ้น</t>
  </si>
  <si>
    <t>ทุนจดทะเบียน</t>
  </si>
  <si>
    <t>(หุ้นสามัญจำนวน 691,710,880 หุ้น มูลค่า 5 บาทต่อหุ้น)</t>
  </si>
  <si>
    <t>ทุนที่ออกและชำระแล้ว</t>
  </si>
  <si>
    <t>ส่วนเกินมูลค่าหุ้นสามัญ</t>
  </si>
  <si>
    <t xml:space="preserve">กำไรสะสม </t>
  </si>
  <si>
    <t xml:space="preserve">จัดสรรแล้ว </t>
  </si>
  <si>
    <t>ทุนสำรองตามกฎหมาย</t>
  </si>
  <si>
    <t>ยังไม่ได้จัดสรร</t>
  </si>
  <si>
    <t>องค์ประกอบอื่นของส่วนของผู้ถือหุ้น</t>
  </si>
  <si>
    <t>รวมส่วนของบริษัทใหญ่</t>
  </si>
  <si>
    <t>ส่วนได้เสียที่ไม่มีอำนาจควบคุม</t>
  </si>
  <si>
    <t>รวมส่วนของผู้ถือหุ้น</t>
  </si>
  <si>
    <t>รวมหนี้สินและส่วนของผู้ถือหุ้น</t>
  </si>
  <si>
    <t>งบกำไรขาดทุนเบ็ดเสร็จ (ไม่ได้ตรวจสอบ)</t>
  </si>
  <si>
    <t>สำหรับงวดสามเดือนสิ้นสุด</t>
  </si>
  <si>
    <t>รายได้</t>
  </si>
  <si>
    <t>รายได้จากธุรกิจการลงทุน ที่ปรึกษาและการจัดการ</t>
  </si>
  <si>
    <t>รายได้จากการขายอสังหาริมทรัพย์</t>
  </si>
  <si>
    <t>รายได้จากการให้เช่าและบริการ</t>
  </si>
  <si>
    <t>รายได้จากการบริหารอสังหาริมทรัพย์</t>
  </si>
  <si>
    <t>รายได้จากการให้บริการด้านสุขภาพ</t>
  </si>
  <si>
    <t>กำไรสุทธิจากเงินลงทุนที่วัดมูลค่าด้วยมูลค่ายุติธรรมผ่านกำไรหรือขาดทุน</t>
  </si>
  <si>
    <t xml:space="preserve">รายได้อื่น </t>
  </si>
  <si>
    <t>รวมรายได้</t>
  </si>
  <si>
    <t>ค่าใช้จ่าย</t>
  </si>
  <si>
    <t>ค่าใช้จ่ายในการประกอบธุรกิจการลงทุน ที่ปรึกษาและการจัดการ</t>
  </si>
  <si>
    <t>ต้นทุนขายอสังหาริมทรัพย์</t>
  </si>
  <si>
    <t>ต้นทุนการให้เช่าและบริการ</t>
  </si>
  <si>
    <t>ต้นทุนการบริหารอสังหาริมทรัพย์</t>
  </si>
  <si>
    <t>ต้นทุนการให้บริการด้านสุขภาพ</t>
  </si>
  <si>
    <t>ต้นทุนในการจัดจำหน่าย</t>
  </si>
  <si>
    <t>ค่าใช้จ่ายในการบริการและบริหาร</t>
  </si>
  <si>
    <t>ขาดทุนสุทธิจากเงินลงทุนที่วัดมูลค่าด้วยมูลค่ายุติธรรมผ่านกำไรหรือขาดทุน</t>
  </si>
  <si>
    <t>รวมค่าใช้จ่าย</t>
  </si>
  <si>
    <t>ต้นทุนทางการเงิน</t>
  </si>
  <si>
    <t>กำไรขาดทุนเบ็ดเสร็จอื่น</t>
  </si>
  <si>
    <t>รายการที่อาจถูกจัดประเภทใหม่ไว้ในกำไรหรือขาดทุนในภายหลัง</t>
  </si>
  <si>
    <t>ผลต่างของอัตราแลกเปลี่ยนจากการแปลงค่างบการเงิน</t>
  </si>
  <si>
    <t>รวมรายการที่อาจถูกจัดประเภทใหม่ไว้ในกำไรหรือขาดทุนในภายหลัง</t>
  </si>
  <si>
    <t>รายการที่จะไม่ถูกจัดประเภทใหม่ไว้ในกำไรหรือขาดทุนในภายหลัง</t>
  </si>
  <si>
    <t>ส่วนแบ่งกำไรขาดทุนเบ็ดเสร็จอื่นของบริษัทร่วมและการร่วมค้าที่ใช้วิธีส่วนได้เสีย</t>
  </si>
  <si>
    <t>รวมรายการที่จะไม่ถูกจัดประเภทใหม่ไว้ในกำไรหรือขาดทุนในภายหลัง</t>
  </si>
  <si>
    <t>กำไรขาดทุนเบ็ดเสร็จอื่นสำหรับงวด - สุทธิจากภาษี</t>
  </si>
  <si>
    <t>กำไรขาดทุนเบ็ดเสร็จรวมสำหรับงวด</t>
  </si>
  <si>
    <t>การแบ่งปันกำไร (ขาดทุน)</t>
  </si>
  <si>
    <t xml:space="preserve">    ส่วนที่เป็นของบริษัทใหญ่</t>
  </si>
  <si>
    <t xml:space="preserve">    ส่วนที่เป็นของส่วนได้เสียที่ไม่มีอำนาจควบคุม</t>
  </si>
  <si>
    <t>การแบ่งปันกำไรขาดทุนเบ็ดเสร็จรวม</t>
  </si>
  <si>
    <t>กำไรสะสม</t>
  </si>
  <si>
    <t>รวม</t>
  </si>
  <si>
    <t>(ขาดทุน) กำไร</t>
  </si>
  <si>
    <t>กำไร</t>
  </si>
  <si>
    <t>ผลต่างของ</t>
  </si>
  <si>
    <t>ส่วนของ</t>
  </si>
  <si>
    <t>ส่วนได้เสีย</t>
  </si>
  <si>
    <t>ส่วนเกิน</t>
  </si>
  <si>
    <t>จากการวัดมูลค่า</t>
  </si>
  <si>
    <t>จากการลดสัดส่วน</t>
  </si>
  <si>
    <t>อัตราแลกเปลี่ยน</t>
  </si>
  <si>
    <t>ของบริษัทร่วม</t>
  </si>
  <si>
    <t>การประมาณการ</t>
  </si>
  <si>
    <t>ผู้ถือหุ้น</t>
  </si>
  <si>
    <t>ที่ไม่มี</t>
  </si>
  <si>
    <t>ทุนที่ออกและ</t>
  </si>
  <si>
    <t>มูลค่า</t>
  </si>
  <si>
    <t>ทุนสำรอง</t>
  </si>
  <si>
    <t>การลงทุน</t>
  </si>
  <si>
    <t>จากการแปลงค่า</t>
  </si>
  <si>
    <t>และการร่วมค้า</t>
  </si>
  <si>
    <t>ตามหลักคณิตศาสตร์</t>
  </si>
  <si>
    <t>ของ</t>
  </si>
  <si>
    <t>อำนาจ</t>
  </si>
  <si>
    <t>ชำระแล้ว</t>
  </si>
  <si>
    <t>หุ้นสามัญ</t>
  </si>
  <si>
    <t>ตามกฎหมาย</t>
  </si>
  <si>
    <t>ทางการเงิน</t>
  </si>
  <si>
    <t>ในบริษัทร่วม</t>
  </si>
  <si>
    <t>งบการเงิน</t>
  </si>
  <si>
    <t>ที่ใช้วิธีส่วนได้เสีย</t>
  </si>
  <si>
    <t>ประกันภัย</t>
  </si>
  <si>
    <t>บริษัทใหญ่</t>
  </si>
  <si>
    <t>ควบคุม</t>
  </si>
  <si>
    <t>รายการกับผู้ถือหุ้นที่บันทึกโดยตรงเข้าส่วนของผู้ถือหุ้น</t>
  </si>
  <si>
    <t xml:space="preserve">    เงินปันผลให้ผู้ถือหุ้นของบริษัท</t>
  </si>
  <si>
    <t>รวมรายการกับผู้ถือหุ้นที่บันทึกโดยตรงเข้าส่วนของผู้ถือหุ้น</t>
  </si>
  <si>
    <t>กำไรขาดทุนเบ็ดเสร็จสำหรับงวด</t>
  </si>
  <si>
    <t xml:space="preserve">    กำไรสำหรับงวด</t>
  </si>
  <si>
    <t xml:space="preserve">    กำไรขาดทุนเบ็ดเสร็จอื่น</t>
  </si>
  <si>
    <t>ยอดคงเหลือ ณ วันที่ 1 มกราคม 2566</t>
  </si>
  <si>
    <t xml:space="preserve">    การเปลี่ยนแปลงในส่วนได้เสียในบริษัทย่อย </t>
  </si>
  <si>
    <t xml:space="preserve">    รวมการเปลี่ยนแปลงในส่วนได้เสียในบริษัทย่อย</t>
  </si>
  <si>
    <t xml:space="preserve">องค์ประกอบอื่นของส่วนของผู้ถือหุ้น
</t>
  </si>
  <si>
    <t>ขาดทุนจาก</t>
  </si>
  <si>
    <t xml:space="preserve">    เพิ่มหุ้นสามัญ</t>
  </si>
  <si>
    <t>งบกระแสเงินสด (ไม่ได้ตรวจสอบ)</t>
  </si>
  <si>
    <t>กระแสเงินสดจากกิจกรรมดำเนินงาน</t>
  </si>
  <si>
    <r>
      <t>ค่าเสื่อมราคา</t>
    </r>
    <r>
      <rPr>
        <sz val="15"/>
        <rFont val="AngsanaUPC"/>
        <family val="1"/>
      </rPr>
      <t>และค่าตัดจำหน่าย</t>
    </r>
  </si>
  <si>
    <t>ส่วนลดมูลค่าเงินลงทุนในตราสารหนี้ตัดจำหน่าย</t>
  </si>
  <si>
    <t>ขาดทุน (กำไร) สุทธิจากเงินลงทุนที่วัดมูลค่าด้วยมูลค่ายุติธรรมผ่านกำไรหรือขาดทุน</t>
  </si>
  <si>
    <t>รายได้เงินปันผล</t>
  </si>
  <si>
    <t>รายได้ดอกเบี้ย</t>
  </si>
  <si>
    <t>การเปลี่ยนแปลงในสินทรัพย์และหนี้สินดำเนินงาน</t>
  </si>
  <si>
    <t>สินทรัพย์หมุนเวียนอื่น</t>
  </si>
  <si>
    <t>ดอกเบี้ยรับ</t>
  </si>
  <si>
    <t>ดอกเบี้ยจ่าย</t>
  </si>
  <si>
    <t>ภาษีเงินได้จ่ายออก</t>
  </si>
  <si>
    <t xml:space="preserve">กระแสเงินสดจากกิจกรรมลงทุน </t>
  </si>
  <si>
    <t>เงินสดรับจากการจำหน่ายเงินลงทุนในสินทรัพย์ทางการเงินไม่หมุนเวียนอื่น</t>
  </si>
  <si>
    <t>เงินสดจ่ายเพื่อซื้อเงินลงทุนในบริษัทร่วม</t>
  </si>
  <si>
    <t>เงินสดจ่ายเพื่อซื้ออสังหาริมทรัพย์เพื่อการลงทุน</t>
  </si>
  <si>
    <t>เงินสดรับจากการจำหน่ายอาคารและอุปกรณ์</t>
  </si>
  <si>
    <t>เงินสดจ่ายเพื่อซื้ออุปกรณ์และสินทรัพย์ไม่มีตัวตน</t>
  </si>
  <si>
    <t>เงินปันผลรับ</t>
  </si>
  <si>
    <t>กระแสเงินสดสุทธิ (ใช้ไปใน) ได้มาจากกิจกรรมลงทุน</t>
  </si>
  <si>
    <t xml:space="preserve">กระแสเงินสดจากกิจกรรมจัดหาเงิน </t>
  </si>
  <si>
    <t>เงินสดจ่ายเพื่อชำระเงินกู้ยืมระยะยาวจากสถาบันการเงิน</t>
  </si>
  <si>
    <t>เงินสดรับจากเงินกู้ยืมระยะยาวจากสถาบันการเงิน</t>
  </si>
  <si>
    <t>เงินสดจ่ายเพื่อชำระเงินกู้ยืมระยะสั้นจากกิจการที่เกี่ยวข้องกัน</t>
  </si>
  <si>
    <t>เงินสดจ่ายเพื่อชำระหุ้นกู้ระยะยาว</t>
  </si>
  <si>
    <t>เงินสดจ่ายชำระหนี้สินตามสัญญาเช่า</t>
  </si>
  <si>
    <t>ก่อนผลกระทบของอัตราแลกเปลี่ยน</t>
  </si>
  <si>
    <t>เงินสดและรายการเทียบเท่าเงินสด ณ วันที่ 1 มกราคม</t>
  </si>
  <si>
    <t>รายการที่ไม่ใช่เงินสด</t>
  </si>
  <si>
    <t>Compatibility Report for FNS59Q1.xls</t>
  </si>
  <si>
    <t>Run on 03/05/2016 11:11</t>
  </si>
  <si>
    <t>The following features in this workbook are not supported by earlier versions of Excel. These features may be lost or degraded when opening this workbook in an earlier version of Excel or if you save this workbook in an earlier file format.</t>
  </si>
  <si>
    <t>Minor loss of fidelity</t>
  </si>
  <si>
    <t># of occurrences</t>
  </si>
  <si>
    <t>Version</t>
  </si>
  <si>
    <t>Some cells or styles in this workbook contain formatting that is not supported by the selected file format. These formats will be converted to the closest format available.</t>
  </si>
  <si>
    <t>Excel 97-2003</t>
  </si>
  <si>
    <t>กำไรจากการวัดมูลค่าสินทรัพย์ทางการเงิน</t>
  </si>
  <si>
    <t>(หุ้นสามัญจำนวน 500,651,065 หุ้น มูลค่า 5 บาทต่อหุ้น)</t>
  </si>
  <si>
    <t>เงินมัดจำและเงินรับล่วงหน้าจากลูกค้า</t>
  </si>
  <si>
    <t>เจ้าหนี้สัญญาโอนสิทธิในการรับรายรับ</t>
  </si>
  <si>
    <t>เงินสดรับจากเงินกู้ยืมระยะสั้นจากสถาบันการเงิน</t>
  </si>
  <si>
    <t>เงินสดจ่ายเพื่อซื้อเงินลงทุนในสินทรัพย์ทางการเงินไม่หมุนเวียนอื่น</t>
  </si>
  <si>
    <t>เงินสดและรายการเทียบเท่าเงินสดเพิ่มขึ้นสุทธิ</t>
  </si>
  <si>
    <t xml:space="preserve">งบฐานะการเงิน  </t>
  </si>
  <si>
    <t>งบการเปลี่ยนแปลงส่วนของผู้ถือหุ้น (ไม่ได้ตรวจสอบ)</t>
  </si>
  <si>
    <t>สินทรัพย์ที่เกิดจากสัญญา - หมุนเวียน</t>
  </si>
  <si>
    <t>เงินมัดจำจ่ายตามสัญญาจะซื้อเงินลงทุน</t>
  </si>
  <si>
    <t>31 มีนาคม</t>
  </si>
  <si>
    <t>เงินกู้ยืมระยะสั้นจากบุคคลและกิจการอื่น</t>
  </si>
  <si>
    <t>วันที่ 31 มีนาคม</t>
  </si>
  <si>
    <t xml:space="preserve">    ขาดทุนสำหรับงวด</t>
  </si>
  <si>
    <t>สำหรับงวดสามเดือนสิ้นสุดวันที่ 31 มีนาคม 2566</t>
  </si>
  <si>
    <t>ยอดคงเหลือ ณ วันที่ 31 มีนาคม 2566</t>
  </si>
  <si>
    <t>สำหรับงวดสามเดือนสิ้นสุดวันที่ 31 มีนาคม 2567</t>
  </si>
  <si>
    <t>ยอดคงเหลือ ณ วันที่ 1 มกราคม 2567</t>
  </si>
  <si>
    <t>ยอดคงเหลือ ณ วันที่ 31 มีนาคม 2567</t>
  </si>
  <si>
    <t xml:space="preserve">วันที่ 31 มีนาคม </t>
  </si>
  <si>
    <t>(ขาดทุน) กำไรสำหรับงวด</t>
  </si>
  <si>
    <t>ปรับรายการที่กระทบกำไร (ขาดทุน) เป็นเงินสดรับ (จ่าย)</t>
  </si>
  <si>
    <t>(กำไร) ขาดทุนจากอัตราแลกเปลี่ยน</t>
  </si>
  <si>
    <t>เงินสดและรายการเทียบเท่าเงินสด ณ วันที่ 31 มีนาคม</t>
  </si>
  <si>
    <t xml:space="preserve">เงินให้กู้ยืมระยะสั้นแก่กิจการที่เกี่ยวข้องกัน </t>
  </si>
  <si>
    <t>เงินทดรองจ่ายจากกิจการที่เกี่ยวข้องกัน</t>
  </si>
  <si>
    <t>ค่าใช้จ่ายภาษีเงินได้</t>
  </si>
  <si>
    <t>เงินฝากธนาคารที่มีข้อจำกัดในการเบิกถอน</t>
  </si>
  <si>
    <t>เบ็ดเสร็จอื่น</t>
  </si>
  <si>
    <t>ส่วนแบ่งกำไรขาดทุน</t>
  </si>
  <si>
    <t>กำไรจาก</t>
  </si>
  <si>
    <t>การวัดมูลค่า</t>
  </si>
  <si>
    <t>ขาดทุนจากการตัดจำหน่ายสินทรัพย์สิทธิการใช้</t>
  </si>
  <si>
    <t>ประมาณการหนี้สินไม่หมุนเวียนสำหรับผลประโยชน์พนักงานจ่าย</t>
  </si>
  <si>
    <t>กระแสเงินสดสุทธิได้มาจาก (ใช้ไปใน) การดำเนินงาน</t>
  </si>
  <si>
    <t xml:space="preserve">กระแสเงินสดสุทธิได้มาจาก (ใช้ไปใน) กิจกรรมดำเนินงาน </t>
  </si>
  <si>
    <t>เงินสดรับจากเงินทดรองจ่ายจากกิจการที่เกี่ยวข้องกัน</t>
  </si>
  <si>
    <t>ส่วนแบ่งกำไรของบริษัทร่วมและการร่วมค้าที่ใช้วิธีส่วนได้เสีย</t>
  </si>
  <si>
    <t>เจ้าหนี้สัญญาโอนสิทธิในการรับรายรับที่ถึงกำหนดชำระภายในหนึ่งปี</t>
  </si>
  <si>
    <t>(ขาดทุน) กำไรก่อนภาษีเงินได้</t>
  </si>
  <si>
    <t>(ขาดทุน) กำไรจากกิจกรรมดำเนินงาน</t>
  </si>
  <si>
    <r>
      <t xml:space="preserve">(ขาดทุน) กำไรต่อหุ้นขั้นพื้นฐาน </t>
    </r>
    <r>
      <rPr>
        <b/>
        <i/>
        <sz val="15"/>
        <color theme="1"/>
        <rFont val="Angsana New"/>
        <family val="1"/>
      </rPr>
      <t>(บาท)</t>
    </r>
  </si>
  <si>
    <t>เงินสดรับจากหุ้นกู้ระยะยาว</t>
  </si>
  <si>
    <t>การตัดรายการขาลงกับบริษัทร่วมและการร่วมค้า</t>
  </si>
  <si>
    <t>ค่าใช้จ่ายอื่น</t>
  </si>
  <si>
    <t>ขาดทุนจากการตัดจำหน่ายอาคารและอุปกรณ์</t>
  </si>
  <si>
    <t>ขาดทุนจากการตัดจำหน่ายสินทรัพย์ไม่มีตัวตน</t>
  </si>
  <si>
    <t>กำไรจากการจำหน่ายเงินลงทุนในบริษัทย่อย</t>
  </si>
  <si>
    <t xml:space="preserve">       ควบคุมไม่เปลี่ยนแปลง</t>
  </si>
  <si>
    <t>กระแสเงินสดสุทธิได้มาจาก (ใช้ไปใน) กิจกรรมจัดหาเงิน</t>
  </si>
  <si>
    <t xml:space="preserve">    การได้มาซึ่งส่วนได้เสียที่ไม่มีอำนาจควบคุมโดยอำนาจ</t>
  </si>
  <si>
    <t>เงินสดรับจากการได้มาซึ่งส่วนได้เสียที่ไม่มีอำนาจควบคุมโดยอำนาจควบคุมไม่เปลี่ยนแปลง</t>
  </si>
  <si>
    <t>ขาดทุน (กำไร) จากการจำหน่ายอาคารและอุปกรณ์</t>
  </si>
  <si>
    <t>โอนอสังหาริมทรัพย์เพื่อการลงทุนไปเป็นที่ดิน อาคารและอุปกรณ์</t>
  </si>
  <si>
    <t>เจ้าหนี้จากการซื้อที่ดิน อาคารและอุปกรณ์ และสินทรัพย์ไม่มีตัวตน</t>
  </si>
  <si>
    <t>เจ้าหนี้จากการซื้ออสังหาริมทรัพย์เพื่อการลงทุน</t>
  </si>
  <si>
    <t>เงินสดรับจากเงินกู้ยืมระยะสั้นจากบุคคลและกิจการอื่น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</si>
</sst>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41" formatCode="_(* #,##0_);_(* \(#,##0\);_(* &quot;-&quot;_);_(@_)"/>
    <numFmt numFmtId="43" formatCode="_(* #,##0.00_);_(* \(#,##0.00\);_(* &quot;-&quot;??_);_(@_)"/>
    <numFmt numFmtId="164" formatCode="_(* #,##0_);_(* \(#,##0\);_(* &quot;-&quot;??_);_(@_)"/>
    <numFmt numFmtId="165" formatCode="\-"/>
    <numFmt numFmtId="166" formatCode="_(* #,##0.000_);_(* \(#,##0.000\);_(* &quot;-&quot;???_);_(@_)"/>
    <numFmt numFmtId="167" formatCode="_(* #,##0_);_(* \(#,##0\);_(* &quot;-&quot;???_);_(@_)"/>
    <numFmt numFmtId="168" formatCode="#,##0;\(#,##0\)"/>
    <numFmt numFmtId="169" formatCode="_ * #,##0.00_ ;_ * \-#,##0.00_ ;_ * &quot;-&quot;??_ ;_ @_ "/>
    <numFmt numFmtId="170" formatCode="* \(#,##0\);* #,##0_);&quot;-&quot;??_);@"/>
    <numFmt numFmtId="171" formatCode="* #,##0_);* \(#,##0\);&quot;-&quot;??_);@"/>
    <numFmt numFmtId="172" formatCode="0.0000%"/>
  </numFmts>
  <fonts count="41">
    <font>
      <sz val="14"/>
      <name val="AngsanaUPC"/>
    </font>
    <font>
      <sz val="14"/>
      <name val="Angsana New"/>
      <family val="1"/>
    </font>
    <font>
      <b/>
      <sz val="14"/>
      <name val="Angsana New"/>
      <family val="1"/>
    </font>
    <font>
      <sz val="14"/>
      <name val="AngsanaUPC"/>
      <family val="1"/>
    </font>
    <font>
      <sz val="10"/>
      <name val="Arial"/>
      <family val="2"/>
    </font>
    <font>
      <sz val="8"/>
      <name val="AngsanaUPC"/>
      <family val="1"/>
    </font>
    <font>
      <sz val="10"/>
      <name val="ApFont"/>
    </font>
    <font>
      <sz val="14"/>
      <name val="Angsana New"/>
      <family val="1"/>
      <charset val="222"/>
    </font>
    <font>
      <sz val="10"/>
      <name val="Times New Roman"/>
      <family val="1"/>
    </font>
    <font>
      <sz val="7"/>
      <name val="Small Fonts"/>
      <family val="2"/>
    </font>
    <font>
      <b/>
      <sz val="17"/>
      <name val="Angsana New"/>
      <family val="1"/>
    </font>
    <font>
      <b/>
      <sz val="14"/>
      <name val="AngsanaUPC"/>
      <family val="1"/>
    </font>
    <font>
      <i/>
      <sz val="14"/>
      <name val="Angsana New"/>
      <family val="1"/>
    </font>
    <font>
      <b/>
      <sz val="16"/>
      <name val="Angsana New"/>
      <family val="1"/>
    </font>
    <font>
      <sz val="16"/>
      <name val="Angsana New"/>
      <family val="1"/>
    </font>
    <font>
      <b/>
      <sz val="15"/>
      <name val="Angsana New"/>
      <family val="1"/>
    </font>
    <font>
      <sz val="15"/>
      <name val="Angsana New"/>
      <family val="1"/>
    </font>
    <font>
      <i/>
      <sz val="15"/>
      <name val="Angsana New"/>
      <family val="1"/>
    </font>
    <font>
      <b/>
      <i/>
      <sz val="15"/>
      <name val="Angsana New"/>
      <family val="1"/>
    </font>
    <font>
      <b/>
      <i/>
      <sz val="14"/>
      <name val="Angsana New"/>
      <family val="1"/>
    </font>
    <font>
      <b/>
      <u/>
      <sz val="15"/>
      <name val="Angsana New"/>
      <family val="1"/>
    </font>
    <font>
      <u/>
      <sz val="15"/>
      <name val="Angsana New"/>
      <family val="1"/>
    </font>
    <font>
      <sz val="16"/>
      <name val="Arial"/>
      <family val="2"/>
    </font>
    <font>
      <sz val="15"/>
      <name val="Arial"/>
      <family val="2"/>
    </font>
    <font>
      <sz val="11"/>
      <color theme="1"/>
      <name val="Calibri"/>
      <family val="2"/>
      <scheme val="minor"/>
    </font>
    <font>
      <sz val="11"/>
      <color theme="1"/>
      <name val="Calibri"/>
      <family val="2"/>
      <charset val="222"/>
      <scheme val="minor"/>
    </font>
    <font>
      <sz val="14"/>
      <color theme="1"/>
      <name val="Angsana New"/>
      <family val="1"/>
    </font>
    <font>
      <sz val="15"/>
      <color theme="1"/>
      <name val="Angsana New"/>
      <family val="1"/>
    </font>
    <font>
      <sz val="16"/>
      <color theme="1"/>
      <name val="Angsana New"/>
      <family val="1"/>
    </font>
    <font>
      <b/>
      <sz val="15"/>
      <color theme="1"/>
      <name val="Angsana New"/>
      <family val="1"/>
    </font>
    <font>
      <sz val="15"/>
      <color theme="0"/>
      <name val="Angsana New"/>
      <family val="1"/>
    </font>
    <font>
      <i/>
      <sz val="15"/>
      <color theme="1"/>
      <name val="Angsana New"/>
      <family val="1"/>
    </font>
    <font>
      <b/>
      <i/>
      <sz val="15"/>
      <color theme="1"/>
      <name val="Angsana New"/>
      <family val="1"/>
    </font>
    <font>
      <i/>
      <sz val="14"/>
      <color theme="1"/>
      <name val="Angsana New"/>
      <family val="1"/>
    </font>
    <font>
      <b/>
      <sz val="16"/>
      <color theme="1"/>
      <name val="Angsana New"/>
      <family val="1"/>
    </font>
    <font>
      <sz val="14"/>
      <name val="AngsanaUPC"/>
      <family val="1"/>
    </font>
    <font>
      <sz val="15"/>
      <name val="AngsanaUPC"/>
      <family val="1"/>
    </font>
    <font>
      <b/>
      <sz val="16"/>
      <color theme="0"/>
      <name val="Angsana New"/>
      <family val="1"/>
    </font>
    <font>
      <b/>
      <sz val="15"/>
      <color theme="0"/>
      <name val="Angsana New"/>
      <family val="1"/>
    </font>
    <font>
      <sz val="14"/>
      <color theme="0"/>
      <name val="Angsana New"/>
      <family val="1"/>
    </font>
    <font>
      <sz val="14"/>
      <color rgb="FF0033CC"/>
      <name val="Angsana New"/>
      <family val="1"/>
    </font>
  </fonts>
  <fills count="3">
    <fill>
      <patternFill patternType="none"/>
    </fill>
    <fill>
      <patternFill patternType="gray125"/>
    </fill>
    <fill>
      <patternFill patternType="solid">
        <fgColor theme="6" tint="0.79998168889431442"/>
        <bgColor indexed="64"/>
      </patternFill>
    </fill>
  </fills>
  <borders count="10">
    <border>
      <left/>
      <right/>
      <top/>
      <bottom/>
      <diagonal/>
    </border>
    <border>
      <left/>
      <right/>
      <top style="thin">
        <color indexed="64"/>
      </top>
      <bottom/>
      <diagonal/>
    </border>
    <border>
      <left/>
      <right/>
      <top style="thin">
        <color indexed="64"/>
      </top>
      <bottom style="double">
        <color indexed="64"/>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right/>
      <top/>
      <bottom style="thin">
        <color indexed="64"/>
      </bottom>
      <diagonal/>
    </border>
    <border>
      <left/>
      <right/>
      <top style="thin">
        <color indexed="64"/>
      </top>
      <bottom style="thin">
        <color indexed="64"/>
      </bottom>
      <diagonal/>
    </border>
    <border>
      <left/>
      <right/>
      <top/>
      <bottom style="double">
        <color indexed="64"/>
      </bottom>
      <diagonal/>
    </border>
    <border>
      <left/>
      <right/>
      <top/>
      <bottom style="thin">
        <color rgb="FF000000"/>
      </bottom>
      <diagonal/>
    </border>
  </borders>
  <cellStyleXfs count="41">
    <xf numFmtId="0" fontId="0" fillId="0" borderId="0"/>
    <xf numFmtId="43" fontId="3" fillId="0" borderId="0" applyFont="0" applyFill="0" applyBorder="0" applyAlignment="0" applyProtection="0"/>
    <xf numFmtId="43" fontId="3" fillId="0" borderId="0" applyFont="0" applyFill="0" applyBorder="0" applyAlignment="0" applyProtection="0"/>
    <xf numFmtId="43" fontId="4"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 fontId="6" fillId="0" borderId="0" applyFont="0" applyFill="0" applyBorder="0" applyAlignment="0" applyProtection="0"/>
    <xf numFmtId="43" fontId="4" fillId="0" borderId="0" applyFont="0" applyFill="0" applyBorder="0" applyAlignment="0" applyProtection="0"/>
    <xf numFmtId="169" fontId="8" fillId="0" borderId="0" applyFont="0" applyFill="0" applyBorder="0" applyAlignment="0" applyProtection="0"/>
    <xf numFmtId="4" fontId="6" fillId="0" borderId="0" applyFont="0" applyFill="0" applyBorder="0" applyAlignment="0" applyProtection="0"/>
    <xf numFmtId="170" fontId="8" fillId="0" borderId="0" applyFill="0" applyBorder="0" applyProtection="0"/>
    <xf numFmtId="170" fontId="8" fillId="0" borderId="1" applyFill="0" applyProtection="0"/>
    <xf numFmtId="170" fontId="8" fillId="0" borderId="2" applyFill="0" applyProtection="0"/>
    <xf numFmtId="171" fontId="8" fillId="0" borderId="0" applyFill="0" applyBorder="0" applyProtection="0"/>
    <xf numFmtId="171" fontId="8" fillId="0" borderId="1" applyFill="0" applyProtection="0"/>
    <xf numFmtId="171" fontId="8" fillId="0" borderId="2" applyFill="0" applyProtection="0"/>
    <xf numFmtId="37" fontId="9" fillId="0" borderId="0"/>
    <xf numFmtId="0" fontId="3" fillId="0" borderId="0"/>
    <xf numFmtId="0" fontId="3" fillId="0" borderId="0"/>
    <xf numFmtId="0" fontId="7" fillId="0" borderId="0"/>
    <xf numFmtId="0" fontId="3" fillId="0" borderId="0"/>
    <xf numFmtId="0" fontId="3" fillId="0" borderId="0"/>
    <xf numFmtId="0" fontId="3" fillId="0" borderId="0"/>
    <xf numFmtId="0" fontId="4" fillId="0" borderId="0"/>
    <xf numFmtId="0" fontId="4" fillId="0" borderId="0"/>
    <xf numFmtId="0" fontId="24" fillId="0" borderId="0"/>
    <xf numFmtId="0" fontId="4" fillId="0" borderId="0"/>
    <xf numFmtId="0" fontId="3" fillId="0" borderId="0"/>
    <xf numFmtId="0" fontId="3" fillId="0" borderId="0"/>
    <xf numFmtId="0" fontId="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5" fillId="0" borderId="0"/>
    <xf numFmtId="9" fontId="35" fillId="0" borderId="0" applyFont="0" applyFill="0" applyBorder="0" applyAlignment="0" applyProtection="0"/>
    <xf numFmtId="0" fontId="16" fillId="0" borderId="0"/>
    <xf numFmtId="9" fontId="3" fillId="0" borderId="0" applyFont="0" applyFill="0" applyBorder="0" applyAlignment="0" applyProtection="0"/>
  </cellStyleXfs>
  <cellXfs count="341">
    <xf numFmtId="0" fontId="0" fillId="0" borderId="0" xfId="0"/>
    <xf numFmtId="0" fontId="1" fillId="0" borderId="0" xfId="22" applyFont="1" applyAlignment="1">
      <alignment vertical="center"/>
    </xf>
    <xf numFmtId="0" fontId="11" fillId="0" borderId="0" xfId="0" applyFont="1" applyAlignment="1">
      <alignment vertical="top" wrapText="1"/>
    </xf>
    <xf numFmtId="0" fontId="0" fillId="0" borderId="0" xfId="0" applyAlignment="1">
      <alignment vertical="top" wrapText="1"/>
    </xf>
    <xf numFmtId="0" fontId="0" fillId="0" borderId="3" xfId="0" applyBorder="1" applyAlignment="1">
      <alignment vertical="top" wrapText="1"/>
    </xf>
    <xf numFmtId="0" fontId="0" fillId="0" borderId="4" xfId="0" applyBorder="1" applyAlignment="1">
      <alignment vertical="top" wrapText="1"/>
    </xf>
    <xf numFmtId="0" fontId="11" fillId="0" borderId="0" xfId="0" applyFont="1" applyAlignment="1">
      <alignment horizontal="center" vertical="top" wrapText="1"/>
    </xf>
    <xf numFmtId="0" fontId="0" fillId="0" borderId="0" xfId="0" applyAlignment="1">
      <alignment horizontal="center" vertical="top" wrapText="1"/>
    </xf>
    <xf numFmtId="0" fontId="0" fillId="0" borderId="4" xfId="0" applyBorder="1" applyAlignment="1">
      <alignment horizontal="center" vertical="top" wrapText="1"/>
    </xf>
    <xf numFmtId="0" fontId="0" fillId="0" borderId="5" xfId="0" applyBorder="1" applyAlignment="1">
      <alignment horizontal="center" vertical="top" wrapText="1"/>
    </xf>
    <xf numFmtId="41" fontId="1" fillId="0" borderId="0" xfId="1" applyNumberFormat="1" applyFont="1" applyFill="1" applyBorder="1" applyAlignment="1">
      <alignment vertical="center"/>
    </xf>
    <xf numFmtId="41" fontId="1" fillId="0" borderId="0" xfId="1" applyNumberFormat="1" applyFont="1" applyFill="1" applyBorder="1" applyAlignment="1">
      <alignment horizontal="center" vertical="center"/>
    </xf>
    <xf numFmtId="164" fontId="1" fillId="0" borderId="0" xfId="1" applyNumberFormat="1" applyFont="1" applyFill="1" applyAlignment="1">
      <alignment vertical="center"/>
    </xf>
    <xf numFmtId="0" fontId="1" fillId="0" borderId="0" xfId="22" applyFont="1" applyAlignment="1">
      <alignment horizontal="center" vertical="center"/>
    </xf>
    <xf numFmtId="164" fontId="16" fillId="0" borderId="0" xfId="1" applyNumberFormat="1" applyFont="1" applyFill="1" applyAlignment="1">
      <alignment horizontal="right" vertical="center"/>
    </xf>
    <xf numFmtId="164" fontId="16" fillId="0" borderId="0" xfId="1" applyNumberFormat="1" applyFont="1" applyFill="1" applyBorder="1" applyAlignment="1">
      <alignment horizontal="right" vertical="center"/>
    </xf>
    <xf numFmtId="165" fontId="16" fillId="0" borderId="0" xfId="1" applyNumberFormat="1" applyFont="1" applyFill="1" applyAlignment="1">
      <alignment horizontal="center" vertical="center"/>
    </xf>
    <xf numFmtId="164" fontId="16" fillId="0" borderId="0" xfId="1" applyNumberFormat="1" applyFont="1" applyFill="1" applyAlignment="1">
      <alignment vertical="center"/>
    </xf>
    <xf numFmtId="164" fontId="16" fillId="0" borderId="0" xfId="1" applyNumberFormat="1" applyFont="1" applyFill="1" applyBorder="1" applyAlignment="1">
      <alignment vertical="center"/>
    </xf>
    <xf numFmtId="0" fontId="17" fillId="0" borderId="0" xfId="22" applyFont="1" applyAlignment="1">
      <alignment horizontal="center" vertical="center"/>
    </xf>
    <xf numFmtId="164" fontId="16" fillId="0" borderId="0" xfId="1" applyNumberFormat="1" applyFont="1" applyFill="1" applyAlignment="1">
      <alignment horizontal="center" vertical="center"/>
    </xf>
    <xf numFmtId="0" fontId="16" fillId="0" borderId="0" xfId="22" applyFont="1" applyAlignment="1">
      <alignment horizontal="center" vertical="center"/>
    </xf>
    <xf numFmtId="164" fontId="16" fillId="0" borderId="6" xfId="1" applyNumberFormat="1" applyFont="1" applyFill="1" applyBorder="1" applyAlignment="1">
      <alignment vertical="center"/>
    </xf>
    <xf numFmtId="164" fontId="16" fillId="0" borderId="8" xfId="1" applyNumberFormat="1" applyFont="1" applyFill="1" applyBorder="1" applyAlignment="1">
      <alignment vertical="center"/>
    </xf>
    <xf numFmtId="164" fontId="16" fillId="0" borderId="0" xfId="1" applyNumberFormat="1" applyFont="1" applyFill="1" applyAlignment="1">
      <alignment horizontal="right" vertical="top"/>
    </xf>
    <xf numFmtId="41" fontId="27" fillId="0" borderId="0" xfId="1" applyNumberFormat="1" applyFont="1" applyFill="1" applyBorder="1" applyAlignment="1">
      <alignment vertical="center"/>
    </xf>
    <xf numFmtId="41" fontId="27" fillId="0" borderId="0" xfId="1" applyNumberFormat="1" applyFont="1" applyFill="1" applyAlignment="1">
      <alignment vertical="center"/>
    </xf>
    <xf numFmtId="164" fontId="27" fillId="0" borderId="0" xfId="1" applyNumberFormat="1" applyFont="1" applyFill="1" applyAlignment="1">
      <alignment vertical="center"/>
    </xf>
    <xf numFmtId="165" fontId="27" fillId="0" borderId="0" xfId="1" applyNumberFormat="1" applyFont="1" applyFill="1" applyAlignment="1">
      <alignment horizontal="center" vertical="center"/>
    </xf>
    <xf numFmtId="41" fontId="27" fillId="0" borderId="0" xfId="1" applyNumberFormat="1" applyFont="1" applyFill="1" applyBorder="1" applyAlignment="1">
      <alignment horizontal="right" vertical="center"/>
    </xf>
    <xf numFmtId="41" fontId="27" fillId="0" borderId="0" xfId="1" applyNumberFormat="1" applyFont="1" applyFill="1" applyAlignment="1">
      <alignment horizontal="right" vertical="center"/>
    </xf>
    <xf numFmtId="41" fontId="27" fillId="0" borderId="0" xfId="1" applyNumberFormat="1" applyFont="1" applyFill="1" applyAlignment="1">
      <alignment horizontal="center" vertical="center"/>
    </xf>
    <xf numFmtId="41" fontId="27" fillId="0" borderId="6" xfId="1" applyNumberFormat="1" applyFont="1" applyFill="1" applyBorder="1" applyAlignment="1">
      <alignment vertical="center"/>
    </xf>
    <xf numFmtId="41" fontId="27" fillId="0" borderId="1" xfId="1" applyNumberFormat="1" applyFont="1" applyFill="1" applyBorder="1" applyAlignment="1">
      <alignment horizontal="right" vertical="center"/>
    </xf>
    <xf numFmtId="41" fontId="29" fillId="0" borderId="0" xfId="1" applyNumberFormat="1" applyFont="1" applyFill="1" applyBorder="1" applyAlignment="1">
      <alignment horizontal="center" vertical="center"/>
    </xf>
    <xf numFmtId="41" fontId="30" fillId="0" borderId="0" xfId="1" applyNumberFormat="1" applyFont="1" applyFill="1" applyBorder="1" applyAlignment="1">
      <alignment vertical="center"/>
    </xf>
    <xf numFmtId="41" fontId="29" fillId="0" borderId="0" xfId="1" applyNumberFormat="1" applyFont="1" applyFill="1" applyBorder="1" applyAlignment="1">
      <alignment vertical="center"/>
    </xf>
    <xf numFmtId="41" fontId="29" fillId="0" borderId="0" xfId="1" applyNumberFormat="1" applyFont="1" applyFill="1" applyAlignment="1">
      <alignment vertical="center"/>
    </xf>
    <xf numFmtId="41" fontId="29" fillId="0" borderId="0" xfId="1" applyNumberFormat="1" applyFont="1" applyFill="1" applyBorder="1" applyAlignment="1">
      <alignment horizontal="right" vertical="center"/>
    </xf>
    <xf numFmtId="38" fontId="1" fillId="0" borderId="0" xfId="22" applyNumberFormat="1" applyFont="1" applyAlignment="1">
      <alignment horizontal="center" vertical="center"/>
    </xf>
    <xf numFmtId="41" fontId="2" fillId="0" borderId="0" xfId="1" applyNumberFormat="1" applyFont="1" applyFill="1" applyBorder="1" applyAlignment="1">
      <alignment horizontal="center" vertical="center"/>
    </xf>
    <xf numFmtId="41" fontId="2" fillId="0" borderId="0" xfId="1" applyNumberFormat="1" applyFont="1" applyFill="1" applyBorder="1" applyAlignment="1">
      <alignment horizontal="right" vertical="center"/>
    </xf>
    <xf numFmtId="164" fontId="2" fillId="0" borderId="0" xfId="1" applyNumberFormat="1" applyFont="1" applyFill="1" applyAlignment="1">
      <alignment vertical="center"/>
    </xf>
    <xf numFmtId="0" fontId="16" fillId="0" borderId="0" xfId="0" applyFont="1" applyAlignment="1">
      <alignment vertical="center"/>
    </xf>
    <xf numFmtId="0" fontId="15" fillId="0" borderId="0" xfId="0" applyFont="1" applyAlignment="1">
      <alignment horizontal="right" vertical="center"/>
    </xf>
    <xf numFmtId="0" fontId="15" fillId="0" borderId="0" xfId="0" applyFont="1" applyAlignment="1">
      <alignment vertical="center"/>
    </xf>
    <xf numFmtId="0" fontId="15" fillId="0" borderId="0" xfId="0" applyFont="1" applyAlignment="1">
      <alignment horizontal="center" vertical="center"/>
    </xf>
    <xf numFmtId="0" fontId="15" fillId="0" borderId="0" xfId="0" applyFont="1" applyAlignment="1">
      <alignment horizontal="centerContinuous" vertical="center"/>
    </xf>
    <xf numFmtId="0" fontId="20" fillId="0" borderId="0" xfId="0" applyFont="1" applyAlignment="1">
      <alignment horizontal="center" vertical="center"/>
    </xf>
    <xf numFmtId="0" fontId="15" fillId="0" borderId="0" xfId="22" applyFont="1" applyAlignment="1">
      <alignment vertical="center"/>
    </xf>
    <xf numFmtId="41" fontId="16" fillId="0" borderId="0" xfId="1" applyNumberFormat="1" applyFont="1" applyFill="1" applyAlignment="1">
      <alignment vertical="center"/>
    </xf>
    <xf numFmtId="38" fontId="16" fillId="0" borderId="0" xfId="0" applyNumberFormat="1" applyFont="1" applyAlignment="1">
      <alignment vertical="center"/>
    </xf>
    <xf numFmtId="0" fontId="16" fillId="0" borderId="0" xfId="0" applyFont="1" applyAlignment="1">
      <alignment horizontal="left" vertical="center"/>
    </xf>
    <xf numFmtId="0" fontId="14" fillId="0" borderId="0" xfId="0" applyFont="1" applyAlignment="1">
      <alignment vertical="center"/>
    </xf>
    <xf numFmtId="0" fontId="16" fillId="0" borderId="0" xfId="0" applyFont="1" applyAlignment="1">
      <alignment horizontal="center" vertical="center"/>
    </xf>
    <xf numFmtId="0" fontId="16" fillId="0" borderId="0" xfId="0" applyFont="1" applyAlignment="1">
      <alignment horizontal="centerContinuous" vertical="center"/>
    </xf>
    <xf numFmtId="0" fontId="16" fillId="0" borderId="0" xfId="22" applyFont="1" applyAlignment="1">
      <alignment horizontal="center" wrapText="1"/>
    </xf>
    <xf numFmtId="0" fontId="21" fillId="0" borderId="0" xfId="0" applyFont="1" applyAlignment="1">
      <alignment horizontal="center" vertical="center"/>
    </xf>
    <xf numFmtId="38" fontId="16" fillId="0" borderId="0" xfId="0" applyNumberFormat="1" applyFont="1" applyAlignment="1">
      <alignment horizontal="center" vertical="center"/>
    </xf>
    <xf numFmtId="0" fontId="17" fillId="0" borderId="0" xfId="0" applyFont="1" applyAlignment="1">
      <alignment vertical="center"/>
    </xf>
    <xf numFmtId="0" fontId="18" fillId="0" borderId="0" xfId="0" applyFont="1" applyAlignment="1">
      <alignment vertical="center"/>
    </xf>
    <xf numFmtId="0" fontId="18" fillId="0" borderId="0" xfId="22" applyFont="1" applyAlignment="1">
      <alignment vertical="center"/>
    </xf>
    <xf numFmtId="41" fontId="17" fillId="0" borderId="0" xfId="1" applyNumberFormat="1" applyFont="1" applyFill="1" applyBorder="1" applyAlignment="1">
      <alignment horizontal="center" vertical="center"/>
    </xf>
    <xf numFmtId="164" fontId="15" fillId="0" borderId="0" xfId="1" applyNumberFormat="1" applyFont="1" applyFill="1" applyAlignment="1">
      <alignment vertical="center"/>
    </xf>
    <xf numFmtId="41" fontId="15" fillId="0" borderId="0" xfId="1" applyNumberFormat="1" applyFont="1" applyFill="1" applyBorder="1" applyAlignment="1">
      <alignment vertical="center"/>
    </xf>
    <xf numFmtId="41" fontId="15" fillId="0" borderId="0" xfId="1" applyNumberFormat="1" applyFont="1" applyFill="1" applyBorder="1" applyAlignment="1">
      <alignment horizontal="center" vertical="center"/>
    </xf>
    <xf numFmtId="41" fontId="15" fillId="0" borderId="0" xfId="1" applyNumberFormat="1" applyFont="1" applyFill="1" applyAlignment="1">
      <alignment vertical="center"/>
    </xf>
    <xf numFmtId="164" fontId="15" fillId="0" borderId="7" xfId="1" applyNumberFormat="1" applyFont="1" applyFill="1" applyBorder="1" applyAlignment="1">
      <alignment horizontal="right" vertical="center"/>
    </xf>
    <xf numFmtId="164" fontId="15" fillId="0" borderId="0" xfId="1" applyNumberFormat="1" applyFont="1" applyFill="1" applyAlignment="1">
      <alignment horizontal="right" vertical="center"/>
    </xf>
    <xf numFmtId="164" fontId="15" fillId="0" borderId="7" xfId="1" applyNumberFormat="1" applyFont="1" applyFill="1" applyBorder="1" applyAlignment="1">
      <alignment vertical="center"/>
    </xf>
    <xf numFmtId="164" fontId="15" fillId="0" borderId="0" xfId="1" applyNumberFormat="1" applyFont="1" applyFill="1" applyBorder="1" applyAlignment="1">
      <alignment vertical="center"/>
    </xf>
    <xf numFmtId="164" fontId="15" fillId="0" borderId="8" xfId="1" applyNumberFormat="1" applyFont="1" applyFill="1" applyBorder="1" applyAlignment="1">
      <alignment vertical="center"/>
    </xf>
    <xf numFmtId="164" fontId="15" fillId="0" borderId="7" xfId="1" applyNumberFormat="1" applyFont="1" applyFill="1" applyBorder="1" applyAlignment="1">
      <alignment horizontal="center" vertical="center"/>
    </xf>
    <xf numFmtId="164" fontId="15" fillId="0" borderId="0" xfId="1" applyNumberFormat="1" applyFont="1" applyFill="1" applyBorder="1" applyAlignment="1">
      <alignment horizontal="center" vertical="center"/>
    </xf>
    <xf numFmtId="164" fontId="15" fillId="0" borderId="6" xfId="1" applyNumberFormat="1" applyFont="1" applyFill="1" applyBorder="1" applyAlignment="1">
      <alignment horizontal="center" vertical="center"/>
    </xf>
    <xf numFmtId="166" fontId="1" fillId="0" borderId="0" xfId="1" applyNumberFormat="1" applyFont="1" applyFill="1" applyBorder="1" applyAlignment="1">
      <alignment horizontal="center" vertical="center"/>
    </xf>
    <xf numFmtId="166" fontId="1" fillId="0" borderId="0" xfId="1" applyNumberFormat="1" applyFont="1" applyFill="1" applyBorder="1" applyAlignment="1">
      <alignment horizontal="right" vertical="center"/>
    </xf>
    <xf numFmtId="167" fontId="1" fillId="0" borderId="0" xfId="1" applyNumberFormat="1" applyFont="1" applyFill="1" applyBorder="1" applyAlignment="1">
      <alignment horizontal="center" vertical="center"/>
    </xf>
    <xf numFmtId="0" fontId="1" fillId="0" borderId="0" xfId="0" applyFont="1" applyAlignment="1">
      <alignment horizontal="center"/>
    </xf>
    <xf numFmtId="0" fontId="1" fillId="0" borderId="0" xfId="0" applyFont="1"/>
    <xf numFmtId="2" fontId="1" fillId="0" borderId="0" xfId="0" applyNumberFormat="1" applyFont="1" applyAlignment="1">
      <alignment horizontal="center" wrapText="1"/>
    </xf>
    <xf numFmtId="38" fontId="16" fillId="0" borderId="0" xfId="22" applyNumberFormat="1" applyFont="1" applyAlignment="1">
      <alignment horizontal="center" vertical="center"/>
    </xf>
    <xf numFmtId="167" fontId="2" fillId="0" borderId="7" xfId="1" applyNumberFormat="1" applyFont="1" applyFill="1" applyBorder="1" applyAlignment="1">
      <alignment horizontal="center" vertical="center"/>
    </xf>
    <xf numFmtId="166" fontId="2" fillId="0" borderId="0" xfId="1" applyNumberFormat="1" applyFont="1" applyFill="1" applyBorder="1" applyAlignment="1">
      <alignment horizontal="right" vertical="center"/>
    </xf>
    <xf numFmtId="41" fontId="2" fillId="0" borderId="0" xfId="1" applyNumberFormat="1" applyFont="1" applyFill="1" applyBorder="1" applyAlignment="1">
      <alignment vertical="center"/>
    </xf>
    <xf numFmtId="167" fontId="29" fillId="0" borderId="7" xfId="1" applyNumberFormat="1" applyFont="1" applyFill="1" applyBorder="1" applyAlignment="1">
      <alignment horizontal="center" vertical="center"/>
    </xf>
    <xf numFmtId="167" fontId="29" fillId="0" borderId="0" xfId="1" applyNumberFormat="1" applyFont="1" applyFill="1" applyBorder="1" applyAlignment="1">
      <alignment horizontal="center" vertical="center"/>
    </xf>
    <xf numFmtId="167" fontId="29" fillId="0" borderId="6" xfId="1" applyNumberFormat="1" applyFont="1" applyFill="1" applyBorder="1" applyAlignment="1">
      <alignment horizontal="center" vertical="center"/>
    </xf>
    <xf numFmtId="164" fontId="15" fillId="0" borderId="2" xfId="1" applyNumberFormat="1" applyFont="1" applyFill="1" applyBorder="1" applyAlignment="1">
      <alignment vertical="center"/>
    </xf>
    <xf numFmtId="164" fontId="16" fillId="0" borderId="0" xfId="0" applyNumberFormat="1" applyFont="1" applyAlignment="1">
      <alignment vertical="center"/>
    </xf>
    <xf numFmtId="164" fontId="16" fillId="0" borderId="0" xfId="1" applyNumberFormat="1" applyFont="1" applyFill="1" applyAlignment="1">
      <alignment horizontal="left" vertical="center" indent="1"/>
    </xf>
    <xf numFmtId="43" fontId="27" fillId="0" borderId="0" xfId="1" applyFont="1" applyFill="1" applyAlignment="1">
      <alignment horizontal="center" vertical="center"/>
    </xf>
    <xf numFmtId="43" fontId="27" fillId="0" borderId="0" xfId="1" applyFont="1" applyFill="1" applyBorder="1" applyAlignment="1">
      <alignment vertical="center"/>
    </xf>
    <xf numFmtId="41" fontId="15" fillId="0" borderId="0" xfId="1" applyNumberFormat="1" applyFont="1" applyFill="1" applyBorder="1" applyAlignment="1">
      <alignment horizontal="right" vertical="center"/>
    </xf>
    <xf numFmtId="43" fontId="17" fillId="0" borderId="0" xfId="1" applyFont="1" applyFill="1" applyAlignment="1">
      <alignment horizontal="center" vertical="center"/>
    </xf>
    <xf numFmtId="172" fontId="17" fillId="0" borderId="0" xfId="38" applyNumberFormat="1" applyFont="1" applyFill="1" applyAlignment="1">
      <alignment horizontal="center" vertical="center"/>
    </xf>
    <xf numFmtId="164" fontId="15" fillId="0" borderId="1" xfId="1" applyNumberFormat="1" applyFont="1" applyFill="1" applyBorder="1" applyAlignment="1">
      <alignment horizontal="center" vertical="center"/>
    </xf>
    <xf numFmtId="164" fontId="15" fillId="0" borderId="2" xfId="1" applyNumberFormat="1" applyFont="1" applyFill="1" applyBorder="1" applyAlignment="1">
      <alignment horizontal="center" vertical="center"/>
    </xf>
    <xf numFmtId="164" fontId="29" fillId="0" borderId="0" xfId="1" applyNumberFormat="1" applyFont="1" applyFill="1" applyBorder="1" applyAlignment="1">
      <alignment horizontal="right" vertical="center"/>
    </xf>
    <xf numFmtId="0" fontId="17" fillId="0" borderId="0" xfId="0" applyFont="1" applyAlignment="1">
      <alignment horizontal="center" vertical="center"/>
    </xf>
    <xf numFmtId="167" fontId="2" fillId="0" borderId="0" xfId="1" applyNumberFormat="1" applyFont="1" applyFill="1" applyBorder="1" applyAlignment="1">
      <alignment horizontal="center" vertical="center"/>
    </xf>
    <xf numFmtId="164" fontId="27" fillId="0" borderId="0" xfId="1" applyNumberFormat="1" applyFont="1" applyFill="1" applyBorder="1" applyAlignment="1">
      <alignment horizontal="right" vertical="center"/>
    </xf>
    <xf numFmtId="164" fontId="29" fillId="0" borderId="7" xfId="1" applyNumberFormat="1" applyFont="1" applyFill="1" applyBorder="1" applyAlignment="1">
      <alignment horizontal="center" vertical="center"/>
    </xf>
    <xf numFmtId="164" fontId="27" fillId="0" borderId="6" xfId="1" applyNumberFormat="1" applyFont="1" applyFill="1" applyBorder="1" applyAlignment="1">
      <alignment horizontal="right" vertical="center"/>
    </xf>
    <xf numFmtId="164" fontId="29" fillId="0" borderId="6" xfId="1" applyNumberFormat="1" applyFont="1" applyFill="1" applyBorder="1" applyAlignment="1">
      <alignment horizontal="center" vertical="center"/>
    </xf>
    <xf numFmtId="164" fontId="29" fillId="0" borderId="2" xfId="1" applyNumberFormat="1" applyFont="1" applyFill="1" applyBorder="1" applyAlignment="1">
      <alignment horizontal="center" vertical="center"/>
    </xf>
    <xf numFmtId="164" fontId="27" fillId="0" borderId="0" xfId="1" applyNumberFormat="1" applyFont="1" applyFill="1" applyBorder="1" applyAlignment="1">
      <alignment vertical="center"/>
    </xf>
    <xf numFmtId="164" fontId="27" fillId="0" borderId="6" xfId="1" applyNumberFormat="1" applyFont="1" applyFill="1" applyBorder="1" applyAlignment="1">
      <alignment vertical="center"/>
    </xf>
    <xf numFmtId="0" fontId="16" fillId="0" borderId="0" xfId="22" applyFont="1" applyAlignment="1">
      <alignment vertical="center"/>
    </xf>
    <xf numFmtId="164" fontId="16" fillId="0" borderId="0" xfId="1" applyNumberFormat="1" applyFont="1" applyFill="1" applyBorder="1" applyAlignment="1">
      <alignment horizontal="center" vertical="center"/>
    </xf>
    <xf numFmtId="166" fontId="1" fillId="0" borderId="6" xfId="1" applyNumberFormat="1" applyFont="1" applyFill="1" applyBorder="1" applyAlignment="1">
      <alignment horizontal="center" vertical="center"/>
    </xf>
    <xf numFmtId="164" fontId="1" fillId="0" borderId="6" xfId="1" applyNumberFormat="1" applyFont="1" applyFill="1" applyBorder="1" applyAlignment="1">
      <alignment vertical="center"/>
    </xf>
    <xf numFmtId="164" fontId="1" fillId="0" borderId="0" xfId="1" applyNumberFormat="1" applyFont="1" applyFill="1" applyBorder="1" applyAlignment="1">
      <alignment vertical="center"/>
    </xf>
    <xf numFmtId="167" fontId="2" fillId="0" borderId="6" xfId="1" applyNumberFormat="1" applyFont="1" applyFill="1" applyBorder="1" applyAlignment="1">
      <alignment horizontal="center" vertical="center"/>
    </xf>
    <xf numFmtId="0" fontId="15" fillId="0" borderId="0" xfId="22" applyFont="1" applyAlignment="1">
      <alignment horizontal="left"/>
    </xf>
    <xf numFmtId="0" fontId="16" fillId="0" borderId="0" xfId="22" applyFont="1" applyAlignment="1">
      <alignment horizontal="left"/>
    </xf>
    <xf numFmtId="0" fontId="15" fillId="0" borderId="0" xfId="22" applyFont="1"/>
    <xf numFmtId="0" fontId="16" fillId="0" borderId="0" xfId="22" applyFont="1" applyAlignment="1">
      <alignment horizontal="center"/>
    </xf>
    <xf numFmtId="167" fontId="2" fillId="0" borderId="2" xfId="1" applyNumberFormat="1" applyFont="1" applyFill="1" applyBorder="1" applyAlignment="1">
      <alignment horizontal="center" vertical="center"/>
    </xf>
    <xf numFmtId="167" fontId="1" fillId="0" borderId="6" xfId="1" applyNumberFormat="1" applyFont="1" applyFill="1" applyBorder="1" applyAlignment="1">
      <alignment horizontal="center" vertical="center"/>
    </xf>
    <xf numFmtId="164" fontId="29" fillId="0" borderId="1" xfId="1" applyNumberFormat="1" applyFont="1" applyFill="1" applyBorder="1" applyAlignment="1">
      <alignment vertical="center"/>
    </xf>
    <xf numFmtId="164" fontId="15" fillId="0" borderId="1" xfId="1" applyNumberFormat="1" applyFont="1" applyFill="1" applyBorder="1" applyAlignment="1">
      <alignment vertical="center"/>
    </xf>
    <xf numFmtId="164" fontId="27" fillId="0" borderId="6" xfId="1" applyNumberFormat="1" applyFont="1" applyFill="1" applyBorder="1" applyAlignment="1">
      <alignment horizontal="center" vertical="center"/>
    </xf>
    <xf numFmtId="41" fontId="27" fillId="0" borderId="0" xfId="1" applyNumberFormat="1" applyFont="1" applyFill="1" applyBorder="1" applyAlignment="1">
      <alignment horizontal="center" vertical="center"/>
    </xf>
    <xf numFmtId="164" fontId="27" fillId="0" borderId="6" xfId="1" applyNumberFormat="1" applyFont="1" applyFill="1" applyBorder="1" applyAlignment="1"/>
    <xf numFmtId="43" fontId="27" fillId="0" borderId="6" xfId="1" applyFont="1" applyFill="1" applyBorder="1" applyAlignment="1">
      <alignment horizontal="center" vertical="center"/>
    </xf>
    <xf numFmtId="41" fontId="12" fillId="0" borderId="0" xfId="1" applyNumberFormat="1" applyFont="1" applyFill="1" applyBorder="1" applyAlignment="1">
      <alignment horizontal="center" vertical="center"/>
    </xf>
    <xf numFmtId="0" fontId="16" fillId="0" borderId="0" xfId="17" applyFont="1" applyFill="1" applyAlignment="1">
      <alignment vertical="center"/>
    </xf>
    <xf numFmtId="0" fontId="13" fillId="0" borderId="0" xfId="22" applyFont="1" applyFill="1" applyAlignment="1">
      <alignment vertical="center"/>
    </xf>
    <xf numFmtId="0" fontId="13" fillId="0" borderId="0" xfId="22" applyFont="1" applyFill="1" applyAlignment="1">
      <alignment horizontal="left" vertical="center"/>
    </xf>
    <xf numFmtId="0" fontId="14" fillId="0" borderId="0" xfId="22" applyFont="1" applyFill="1" applyAlignment="1">
      <alignment vertical="center"/>
    </xf>
    <xf numFmtId="0" fontId="10" fillId="0" borderId="0" xfId="22" applyFont="1" applyFill="1" applyAlignment="1">
      <alignment vertical="center"/>
    </xf>
    <xf numFmtId="0" fontId="1" fillId="0" borderId="0" xfId="22" applyFont="1" applyFill="1" applyAlignment="1">
      <alignment vertical="center"/>
    </xf>
    <xf numFmtId="0" fontId="2" fillId="0" borderId="0" xfId="22" applyFont="1" applyFill="1" applyAlignment="1">
      <alignment vertical="center"/>
    </xf>
    <xf numFmtId="0" fontId="19" fillId="0" borderId="0" xfId="22" applyFont="1" applyFill="1" applyAlignment="1">
      <alignment vertical="center"/>
    </xf>
    <xf numFmtId="0" fontId="2" fillId="0" borderId="0" xfId="22" applyFont="1" applyFill="1" applyAlignment="1">
      <alignment horizontal="center" vertical="center"/>
    </xf>
    <xf numFmtId="0" fontId="1" fillId="0" borderId="0" xfId="0" applyFont="1" applyFill="1" applyAlignment="1">
      <alignment horizontal="center"/>
    </xf>
    <xf numFmtId="0" fontId="1" fillId="0" borderId="0" xfId="0" applyFont="1" applyFill="1"/>
    <xf numFmtId="0" fontId="12" fillId="0" borderId="0" xfId="22" applyFont="1" applyFill="1" applyAlignment="1">
      <alignment vertical="center"/>
    </xf>
    <xf numFmtId="38" fontId="1" fillId="0" borderId="0" xfId="22" applyNumberFormat="1" applyFont="1" applyFill="1" applyAlignment="1">
      <alignment horizontal="center" vertical="center"/>
    </xf>
    <xf numFmtId="0" fontId="1" fillId="0" borderId="0" xfId="22" applyFont="1" applyFill="1" applyAlignment="1">
      <alignment horizontal="center" vertical="center"/>
    </xf>
    <xf numFmtId="2" fontId="1" fillId="0" borderId="0" xfId="0" applyNumberFormat="1" applyFont="1" applyFill="1" applyAlignment="1">
      <alignment horizontal="center" wrapText="1"/>
    </xf>
    <xf numFmtId="0" fontId="1" fillId="0" borderId="0" xfId="39" applyFont="1" applyFill="1" applyAlignment="1">
      <alignment horizontal="center"/>
    </xf>
    <xf numFmtId="0" fontId="12" fillId="0" borderId="0" xfId="0" applyFont="1" applyFill="1" applyAlignment="1">
      <alignment horizontal="center" vertical="center"/>
    </xf>
    <xf numFmtId="0" fontId="1" fillId="0" borderId="0" xfId="0" applyFont="1" applyFill="1" applyAlignment="1">
      <alignment horizontal="center" vertical="center"/>
    </xf>
    <xf numFmtId="41" fontId="2" fillId="0" borderId="0" xfId="22" applyNumberFormat="1" applyFont="1" applyFill="1" applyAlignment="1">
      <alignment vertical="center"/>
    </xf>
    <xf numFmtId="166" fontId="2" fillId="0" borderId="0" xfId="1" applyNumberFormat="1" applyFont="1" applyFill="1" applyBorder="1" applyAlignment="1">
      <alignment horizontal="center" vertical="center"/>
    </xf>
    <xf numFmtId="0" fontId="2" fillId="0" borderId="0" xfId="0" applyFont="1" applyFill="1" applyAlignment="1">
      <alignment horizontal="left"/>
    </xf>
    <xf numFmtId="0" fontId="1" fillId="0" borderId="0" xfId="0" applyFont="1" applyFill="1" applyAlignment="1">
      <alignment horizontal="left"/>
    </xf>
    <xf numFmtId="0" fontId="12" fillId="0" borderId="0" xfId="22" applyFont="1" applyFill="1" applyAlignment="1">
      <alignment horizontal="center" vertical="center"/>
    </xf>
    <xf numFmtId="0" fontId="2" fillId="0" borderId="0" xfId="0" applyFont="1" applyFill="1"/>
    <xf numFmtId="41" fontId="2" fillId="0" borderId="2" xfId="1" applyNumberFormat="1" applyFont="1" applyFill="1" applyBorder="1" applyAlignment="1">
      <alignment horizontal="center" vertical="center"/>
    </xf>
    <xf numFmtId="38" fontId="1" fillId="0" borderId="0" xfId="22" applyNumberFormat="1" applyFont="1" applyFill="1" applyAlignment="1">
      <alignment vertical="center"/>
    </xf>
    <xf numFmtId="0" fontId="19" fillId="0" borderId="0" xfId="0" applyFont="1" applyFill="1" applyAlignment="1">
      <alignment horizontal="left"/>
    </xf>
    <xf numFmtId="0" fontId="19" fillId="0" borderId="0" xfId="22" applyFont="1" applyFill="1" applyAlignment="1">
      <alignment horizontal="center" vertical="center"/>
    </xf>
    <xf numFmtId="166" fontId="2" fillId="0" borderId="7" xfId="1" applyNumberFormat="1" applyFont="1" applyFill="1" applyBorder="1" applyAlignment="1">
      <alignment horizontal="center" vertical="center"/>
    </xf>
    <xf numFmtId="164" fontId="2" fillId="0" borderId="0" xfId="1" applyNumberFormat="1" applyFont="1" applyFill="1" applyBorder="1" applyAlignment="1">
      <alignment vertical="center"/>
    </xf>
    <xf numFmtId="0" fontId="1" fillId="0" borderId="0" xfId="0" applyFont="1" applyFill="1" applyAlignment="1">
      <alignment horizontal="left" vertical="center"/>
    </xf>
    <xf numFmtId="41" fontId="1" fillId="0" borderId="0" xfId="22" applyNumberFormat="1" applyFont="1" applyFill="1" applyAlignment="1">
      <alignment vertical="center"/>
    </xf>
    <xf numFmtId="0" fontId="28" fillId="0" borderId="0" xfId="0" applyFont="1" applyFill="1" applyAlignment="1">
      <alignment vertical="center"/>
    </xf>
    <xf numFmtId="0" fontId="34" fillId="0" borderId="0" xfId="0" applyFont="1" applyFill="1" applyAlignment="1">
      <alignment vertical="center"/>
    </xf>
    <xf numFmtId="0" fontId="29" fillId="0" borderId="0" xfId="0" applyFont="1" applyFill="1" applyAlignment="1">
      <alignment vertical="center"/>
    </xf>
    <xf numFmtId="0" fontId="27" fillId="0" borderId="0" xfId="0" applyFont="1" applyFill="1" applyAlignment="1">
      <alignment vertical="center"/>
    </xf>
    <xf numFmtId="0" fontId="27" fillId="0" borderId="0" xfId="0" applyFont="1" applyFill="1" applyAlignment="1">
      <alignment horizontal="center" vertical="center"/>
    </xf>
    <xf numFmtId="0" fontId="17" fillId="0" borderId="0" xfId="17" applyFont="1" applyFill="1" applyAlignment="1">
      <alignment horizontal="center" vertical="center"/>
    </xf>
    <xf numFmtId="0" fontId="31" fillId="0" borderId="0" xfId="0" applyFont="1" applyFill="1" applyAlignment="1">
      <alignment vertical="center"/>
    </xf>
    <xf numFmtId="0" fontId="32" fillId="0" borderId="0" xfId="0" applyFont="1" applyFill="1" applyAlignment="1">
      <alignment vertical="center"/>
    </xf>
    <xf numFmtId="37" fontId="27" fillId="0" borderId="0" xfId="0" applyNumberFormat="1" applyFont="1" applyFill="1" applyAlignment="1">
      <alignment vertical="center"/>
    </xf>
    <xf numFmtId="0" fontId="27" fillId="0" borderId="0" xfId="17" applyFont="1" applyFill="1" applyAlignment="1">
      <alignment vertical="top"/>
    </xf>
    <xf numFmtId="0" fontId="31" fillId="0" borderId="0" xfId="17" applyFont="1" applyFill="1" applyAlignment="1">
      <alignment horizontal="center" vertical="center"/>
    </xf>
    <xf numFmtId="41" fontId="27" fillId="0" borderId="0" xfId="0" applyNumberFormat="1" applyFont="1" applyFill="1" applyAlignment="1">
      <alignment vertical="center"/>
    </xf>
    <xf numFmtId="0" fontId="27" fillId="0" borderId="0" xfId="0" applyFont="1" applyFill="1" applyAlignment="1">
      <alignment vertical="top"/>
    </xf>
    <xf numFmtId="0" fontId="29" fillId="0" borderId="0" xfId="0" applyFont="1" applyFill="1" applyAlignment="1">
      <alignment vertical="top"/>
    </xf>
    <xf numFmtId="0" fontId="29" fillId="0" borderId="0" xfId="0" applyFont="1" applyFill="1" applyAlignment="1">
      <alignment horizontal="left" vertical="center" indent="4"/>
    </xf>
    <xf numFmtId="0" fontId="31" fillId="0" borderId="0" xfId="0" applyFont="1" applyFill="1" applyAlignment="1">
      <alignment horizontal="left" vertical="center" indent="4"/>
    </xf>
    <xf numFmtId="0" fontId="15" fillId="0" borderId="0" xfId="17" applyFont="1" applyFill="1" applyAlignment="1">
      <alignment vertical="center"/>
    </xf>
    <xf numFmtId="0" fontId="27" fillId="0" borderId="0" xfId="17" applyFont="1" applyFill="1" applyAlignment="1">
      <alignment vertical="center"/>
    </xf>
    <xf numFmtId="0" fontId="27" fillId="0" borderId="0" xfId="17" applyFont="1" applyFill="1" applyAlignment="1">
      <alignment horizontal="center" vertical="center"/>
    </xf>
    <xf numFmtId="0" fontId="32" fillId="0" borderId="0" xfId="0" applyFont="1" applyFill="1" applyAlignment="1">
      <alignment horizontal="center" vertical="center"/>
    </xf>
    <xf numFmtId="0" fontId="15" fillId="0" borderId="0" xfId="0" applyFont="1" applyFill="1" applyAlignment="1">
      <alignment horizontal="left"/>
    </xf>
    <xf numFmtId="164" fontId="27" fillId="0" borderId="0" xfId="0" applyNumberFormat="1" applyFont="1" applyFill="1" applyAlignment="1">
      <alignment vertical="center"/>
    </xf>
    <xf numFmtId="0" fontId="32" fillId="0" borderId="0" xfId="17" applyFont="1" applyFill="1" applyAlignment="1">
      <alignment horizontal="left" vertical="center"/>
    </xf>
    <xf numFmtId="0" fontId="27" fillId="0" borderId="0" xfId="17" applyFont="1" applyFill="1"/>
    <xf numFmtId="0" fontId="27" fillId="0" borderId="0" xfId="17" applyFont="1" applyFill="1" applyAlignment="1">
      <alignment horizontal="left" vertical="top"/>
    </xf>
    <xf numFmtId="0" fontId="18" fillId="0" borderId="0" xfId="0" applyFont="1" applyFill="1" applyAlignment="1">
      <alignment horizontal="left"/>
    </xf>
    <xf numFmtId="0" fontId="29" fillId="0" borderId="0" xfId="17" applyFont="1" applyFill="1"/>
    <xf numFmtId="0" fontId="33" fillId="0" borderId="0" xfId="0" applyFont="1" applyFill="1" applyAlignment="1">
      <alignment vertical="center"/>
    </xf>
    <xf numFmtId="0" fontId="26" fillId="0" borderId="0" xfId="0" applyFont="1" applyFill="1" applyAlignment="1">
      <alignment vertical="center"/>
    </xf>
    <xf numFmtId="0" fontId="32" fillId="0" borderId="0" xfId="17" applyFont="1" applyFill="1" applyAlignment="1">
      <alignment vertical="center"/>
    </xf>
    <xf numFmtId="0" fontId="29" fillId="0" borderId="0" xfId="17" applyFont="1" applyFill="1" applyAlignment="1">
      <alignment wrapText="1"/>
    </xf>
    <xf numFmtId="0" fontId="13" fillId="0" borderId="0" xfId="17" applyFont="1" applyFill="1" applyAlignment="1">
      <alignment vertical="center"/>
    </xf>
    <xf numFmtId="0" fontId="14" fillId="0" borderId="0" xfId="17" applyFont="1" applyFill="1" applyAlignment="1">
      <alignment vertical="center"/>
    </xf>
    <xf numFmtId="0" fontId="17" fillId="0" borderId="0" xfId="17" applyFont="1" applyFill="1" applyAlignment="1">
      <alignment vertical="center"/>
    </xf>
    <xf numFmtId="0" fontId="16" fillId="0" borderId="0" xfId="17" applyFont="1" applyFill="1" applyAlignment="1">
      <alignment horizontal="center" vertical="center"/>
    </xf>
    <xf numFmtId="0" fontId="15" fillId="0" borderId="0" xfId="17" applyFont="1" applyFill="1" applyAlignment="1">
      <alignment horizontal="left" vertical="center"/>
    </xf>
    <xf numFmtId="0" fontId="18" fillId="0" borderId="0" xfId="17" applyFont="1" applyFill="1" applyAlignment="1">
      <alignment horizontal="center" vertical="center"/>
    </xf>
    <xf numFmtId="0" fontId="18" fillId="0" borderId="0" xfId="17" applyFont="1" applyFill="1" applyAlignment="1">
      <alignment vertical="center"/>
    </xf>
    <xf numFmtId="37" fontId="16" fillId="0" borderId="0" xfId="17" applyNumberFormat="1" applyFont="1" applyFill="1" applyAlignment="1">
      <alignment vertical="center"/>
    </xf>
    <xf numFmtId="0" fontId="16" fillId="0" borderId="0" xfId="17" applyFont="1" applyFill="1" applyAlignment="1">
      <alignment vertical="top"/>
    </xf>
    <xf numFmtId="0" fontId="17" fillId="0" borderId="0" xfId="18" applyFont="1" applyFill="1" applyAlignment="1">
      <alignment horizontal="center" vertical="center"/>
    </xf>
    <xf numFmtId="0" fontId="16" fillId="0" borderId="0" xfId="17" applyFont="1" applyFill="1" applyAlignment="1">
      <alignment horizontal="left" vertical="top"/>
    </xf>
    <xf numFmtId="0" fontId="17" fillId="0" borderId="0" xfId="17" applyFont="1" applyFill="1" applyAlignment="1">
      <alignment horizontal="center" vertical="top"/>
    </xf>
    <xf numFmtId="0" fontId="16" fillId="0" borderId="0" xfId="17" applyFont="1" applyFill="1" applyAlignment="1">
      <alignment horizontal="center" vertical="top"/>
    </xf>
    <xf numFmtId="0" fontId="15" fillId="0" borderId="0" xfId="17" applyFont="1" applyFill="1" applyAlignment="1">
      <alignment vertical="top"/>
    </xf>
    <xf numFmtId="0" fontId="15" fillId="0" borderId="0" xfId="17" applyFont="1" applyFill="1" applyAlignment="1">
      <alignment horizontal="center" vertical="center"/>
    </xf>
    <xf numFmtId="0" fontId="16" fillId="0" borderId="0" xfId="17" applyFont="1" applyFill="1" applyAlignment="1">
      <alignment horizontal="left" vertical="center" indent="4"/>
    </xf>
    <xf numFmtId="164" fontId="16" fillId="0" borderId="0" xfId="17" applyNumberFormat="1" applyFont="1" applyFill="1" applyAlignment="1">
      <alignment vertical="center"/>
    </xf>
    <xf numFmtId="37" fontId="16" fillId="0" borderId="0" xfId="17" applyNumberFormat="1" applyFont="1" applyFill="1" applyAlignment="1">
      <alignment horizontal="right" vertical="center"/>
    </xf>
    <xf numFmtId="0" fontId="17" fillId="0" borderId="0" xfId="22" applyFont="1" applyFill="1" applyAlignment="1">
      <alignment horizontal="center" vertical="center"/>
    </xf>
    <xf numFmtId="0" fontId="16" fillId="0" borderId="0" xfId="22" applyFont="1" applyFill="1" applyAlignment="1">
      <alignment vertical="top"/>
    </xf>
    <xf numFmtId="0" fontId="16" fillId="0" borderId="0" xfId="22" applyFont="1" applyFill="1" applyAlignment="1">
      <alignment horizontal="center" vertical="center"/>
    </xf>
    <xf numFmtId="43" fontId="16" fillId="0" borderId="0" xfId="1" applyFont="1" applyFill="1" applyAlignment="1">
      <alignment horizontal="right" vertical="center"/>
    </xf>
    <xf numFmtId="167" fontId="16" fillId="0" borderId="0" xfId="17" applyNumberFormat="1" applyFont="1" applyFill="1" applyBorder="1" applyAlignment="1">
      <alignment horizontal="right" vertical="center"/>
    </xf>
    <xf numFmtId="37" fontId="16" fillId="0" borderId="0" xfId="17" applyNumberFormat="1" applyFont="1" applyFill="1" applyBorder="1" applyAlignment="1">
      <alignment horizontal="right" vertical="center"/>
    </xf>
    <xf numFmtId="0" fontId="16" fillId="0" borderId="0" xfId="17" applyFont="1" applyFill="1" applyAlignment="1">
      <alignment horizontal="left" vertical="center" indent="2"/>
    </xf>
    <xf numFmtId="0" fontId="16" fillId="0" borderId="0" xfId="17" applyFont="1" applyFill="1" applyAlignment="1">
      <alignment horizontal="left" vertical="center" indent="1"/>
    </xf>
    <xf numFmtId="43" fontId="27" fillId="0" borderId="0" xfId="1" applyFont="1" applyFill="1" applyAlignment="1">
      <alignment vertical="center"/>
    </xf>
    <xf numFmtId="164" fontId="32" fillId="0" borderId="0" xfId="0" applyNumberFormat="1" applyFont="1" applyFill="1" applyAlignment="1">
      <alignment horizontal="center" vertical="center"/>
    </xf>
    <xf numFmtId="0" fontId="37" fillId="0" borderId="0" xfId="22" applyFont="1" applyFill="1" applyAlignment="1">
      <alignment vertical="center"/>
    </xf>
    <xf numFmtId="0" fontId="37" fillId="0" borderId="0" xfId="0" applyFont="1" applyFill="1" applyAlignment="1">
      <alignment vertical="center"/>
    </xf>
    <xf numFmtId="0" fontId="30" fillId="0" borderId="0" xfId="0" applyFont="1" applyFill="1" applyAlignment="1">
      <alignment horizontal="center" vertical="center"/>
    </xf>
    <xf numFmtId="0" fontId="30" fillId="0" borderId="0" xfId="0" applyFont="1" applyFill="1" applyAlignment="1">
      <alignment vertical="center"/>
    </xf>
    <xf numFmtId="37" fontId="30" fillId="0" borderId="0" xfId="0" applyNumberFormat="1" applyFont="1" applyFill="1" applyAlignment="1">
      <alignment vertical="center"/>
    </xf>
    <xf numFmtId="41" fontId="30" fillId="0" borderId="0" xfId="1" applyNumberFormat="1" applyFont="1" applyFill="1" applyAlignment="1">
      <alignment vertical="center"/>
    </xf>
    <xf numFmtId="41" fontId="38" fillId="0" borderId="0" xfId="1" applyNumberFormat="1" applyFont="1" applyFill="1" applyBorder="1" applyAlignment="1">
      <alignment vertical="center"/>
    </xf>
    <xf numFmtId="41" fontId="30" fillId="0" borderId="0" xfId="1" applyNumberFormat="1" applyFont="1" applyFill="1" applyBorder="1" applyAlignment="1">
      <alignment horizontal="right" vertical="center"/>
    </xf>
    <xf numFmtId="43" fontId="30" fillId="0" borderId="0" xfId="1" applyFont="1" applyFill="1" applyBorder="1" applyAlignment="1">
      <alignment vertical="center"/>
    </xf>
    <xf numFmtId="41" fontId="38" fillId="0" borderId="0" xfId="1" applyNumberFormat="1" applyFont="1" applyFill="1" applyBorder="1" applyAlignment="1">
      <alignment horizontal="right" vertical="center"/>
    </xf>
    <xf numFmtId="164" fontId="30" fillId="0" borderId="0" xfId="0" applyNumberFormat="1" applyFont="1" applyFill="1" applyAlignment="1">
      <alignment vertical="center"/>
    </xf>
    <xf numFmtId="41" fontId="38" fillId="0" borderId="0" xfId="1" applyNumberFormat="1" applyFont="1" applyFill="1" applyAlignment="1">
      <alignment vertical="center"/>
    </xf>
    <xf numFmtId="164" fontId="38" fillId="0" borderId="0" xfId="1" applyNumberFormat="1" applyFont="1" applyFill="1" applyBorder="1" applyAlignment="1">
      <alignment horizontal="right" vertical="center"/>
    </xf>
    <xf numFmtId="41" fontId="38" fillId="0" borderId="0" xfId="1" applyNumberFormat="1" applyFont="1" applyFill="1" applyBorder="1" applyAlignment="1">
      <alignment horizontal="center" vertical="center"/>
    </xf>
    <xf numFmtId="0" fontId="39" fillId="0" borderId="0" xfId="0" applyFont="1" applyFill="1" applyAlignment="1">
      <alignment vertical="center"/>
    </xf>
    <xf numFmtId="9" fontId="16" fillId="0" borderId="0" xfId="38" applyFont="1" applyFill="1" applyAlignment="1">
      <alignment vertical="center"/>
    </xf>
    <xf numFmtId="164" fontId="15" fillId="0" borderId="0" xfId="17" applyNumberFormat="1" applyFont="1" applyFill="1" applyAlignment="1">
      <alignment vertical="center"/>
    </xf>
    <xf numFmtId="43" fontId="27" fillId="0" borderId="0" xfId="1" applyNumberFormat="1" applyFont="1" applyFill="1" applyBorder="1" applyAlignment="1">
      <alignment horizontal="center" vertical="center"/>
    </xf>
    <xf numFmtId="0" fontId="13" fillId="0" borderId="0" xfId="22" applyFont="1" applyFill="1" applyAlignment="1">
      <alignment horizontal="center" vertical="center"/>
    </xf>
    <xf numFmtId="0" fontId="34" fillId="0" borderId="0" xfId="0" applyFont="1" applyFill="1" applyAlignment="1">
      <alignment horizontal="center" vertical="center"/>
    </xf>
    <xf numFmtId="0" fontId="33" fillId="0" borderId="0" xfId="0" applyFont="1" applyFill="1" applyAlignment="1">
      <alignment horizontal="center" vertical="center"/>
    </xf>
    <xf numFmtId="0" fontId="32" fillId="0" borderId="0" xfId="17" applyFont="1" applyFill="1" applyAlignment="1">
      <alignment horizontal="center" vertical="center"/>
    </xf>
    <xf numFmtId="43" fontId="16" fillId="0" borderId="0" xfId="1" applyNumberFormat="1" applyFont="1" applyFill="1" applyAlignment="1">
      <alignment vertical="center"/>
    </xf>
    <xf numFmtId="43" fontId="16" fillId="0" borderId="0" xfId="1" applyNumberFormat="1" applyFont="1" applyFill="1" applyBorder="1" applyAlignment="1">
      <alignment horizontal="right" vertical="center"/>
    </xf>
    <xf numFmtId="43" fontId="16" fillId="0" borderId="6" xfId="1" applyNumberFormat="1" applyFont="1" applyFill="1" applyBorder="1" applyAlignment="1">
      <alignment horizontal="center" vertical="center"/>
    </xf>
    <xf numFmtId="43" fontId="16" fillId="0" borderId="0" xfId="1" applyNumberFormat="1" applyFont="1" applyFill="1" applyBorder="1" applyAlignment="1">
      <alignment horizontal="center" vertical="center"/>
    </xf>
    <xf numFmtId="43" fontId="16" fillId="0" borderId="6" xfId="1" applyNumberFormat="1" applyFont="1" applyFill="1" applyBorder="1" applyAlignment="1">
      <alignment vertical="center"/>
    </xf>
    <xf numFmtId="43" fontId="16" fillId="0" borderId="0" xfId="1" applyNumberFormat="1" applyFont="1" applyFill="1" applyBorder="1" applyAlignment="1">
      <alignment vertical="center"/>
    </xf>
    <xf numFmtId="43" fontId="16" fillId="0" borderId="6" xfId="1" applyNumberFormat="1" applyFont="1" applyBorder="1" applyAlignment="1">
      <alignment horizontal="center" vertical="center"/>
    </xf>
    <xf numFmtId="43" fontId="15" fillId="0" borderId="7" xfId="1" applyNumberFormat="1" applyFont="1" applyFill="1" applyBorder="1" applyAlignment="1">
      <alignment vertical="center"/>
    </xf>
    <xf numFmtId="43" fontId="15" fillId="0" borderId="0" xfId="1" applyNumberFormat="1" applyFont="1" applyFill="1" applyBorder="1" applyAlignment="1">
      <alignment horizontal="center" vertical="center"/>
    </xf>
    <xf numFmtId="43" fontId="15" fillId="0" borderId="6" xfId="1" applyNumberFormat="1" applyFont="1" applyFill="1" applyBorder="1" applyAlignment="1">
      <alignment horizontal="center" vertical="center"/>
    </xf>
    <xf numFmtId="164" fontId="16" fillId="0" borderId="6" xfId="1" applyNumberFormat="1" applyFont="1" applyFill="1" applyBorder="1" applyAlignment="1">
      <alignment horizontal="center" vertical="center"/>
    </xf>
    <xf numFmtId="164" fontId="15" fillId="0" borderId="0" xfId="1" applyNumberFormat="1" applyFont="1" applyFill="1" applyBorder="1" applyAlignment="1">
      <alignment horizontal="right" vertical="center"/>
    </xf>
    <xf numFmtId="164" fontId="27" fillId="0" borderId="0" xfId="1" applyNumberFormat="1" applyFont="1" applyFill="1" applyBorder="1" applyAlignment="1">
      <alignment horizontal="center" vertical="center"/>
    </xf>
    <xf numFmtId="164" fontId="30" fillId="0" borderId="0" xfId="1" applyNumberFormat="1" applyFont="1" applyFill="1" applyBorder="1" applyAlignment="1">
      <alignment horizontal="center" vertical="center"/>
    </xf>
    <xf numFmtId="43" fontId="29" fillId="0" borderId="8" xfId="1" applyFont="1" applyFill="1" applyBorder="1" applyAlignment="1">
      <alignment vertical="center"/>
    </xf>
    <xf numFmtId="0" fontId="15" fillId="0" borderId="0" xfId="17" applyFont="1" applyFill="1" applyAlignment="1">
      <alignment horizontal="left" vertical="center"/>
    </xf>
    <xf numFmtId="0" fontId="15" fillId="0" borderId="0" xfId="17" applyFont="1" applyFill="1" applyAlignment="1">
      <alignment horizontal="center" vertical="center"/>
    </xf>
    <xf numFmtId="0" fontId="16" fillId="0" borderId="0" xfId="17" applyFont="1" applyFill="1" applyAlignment="1">
      <alignment horizontal="left" vertical="center"/>
    </xf>
    <xf numFmtId="0" fontId="15" fillId="0" borderId="0" xfId="17" applyFont="1" applyFill="1" applyAlignment="1">
      <alignment horizontal="left" vertical="center"/>
    </xf>
    <xf numFmtId="0" fontId="15" fillId="0" borderId="0" xfId="17" applyFont="1" applyFill="1" applyAlignment="1">
      <alignment horizontal="center" vertical="center"/>
    </xf>
    <xf numFmtId="0" fontId="31" fillId="0" borderId="0" xfId="0" applyFont="1" applyFill="1" applyAlignment="1">
      <alignment horizontal="center" vertical="center"/>
    </xf>
    <xf numFmtId="43" fontId="15" fillId="0" borderId="8" xfId="1" applyFont="1" applyFill="1" applyBorder="1" applyAlignment="1">
      <alignment vertical="center"/>
    </xf>
    <xf numFmtId="43" fontId="27" fillId="0" borderId="0" xfId="1" applyFont="1" applyFill="1" applyBorder="1" applyAlignment="1">
      <alignment horizontal="right" vertical="center"/>
    </xf>
    <xf numFmtId="43" fontId="29" fillId="0" borderId="6" xfId="1" applyFont="1" applyFill="1" applyBorder="1" applyAlignment="1">
      <alignment horizontal="center" vertical="center"/>
    </xf>
    <xf numFmtId="0" fontId="40" fillId="2" borderId="0" xfId="0" applyFont="1" applyFill="1"/>
    <xf numFmtId="0" fontId="40" fillId="0" borderId="0" xfId="0" applyFont="1" applyFill="1"/>
    <xf numFmtId="0" fontId="13" fillId="0" borderId="0" xfId="17" applyFont="1" applyAlignment="1">
      <alignment vertical="center"/>
    </xf>
    <xf numFmtId="0" fontId="14" fillId="0" borderId="0" xfId="17" applyFont="1" applyAlignment="1">
      <alignment vertical="center"/>
    </xf>
    <xf numFmtId="0" fontId="22" fillId="0" borderId="0" xfId="23" applyFont="1"/>
    <xf numFmtId="0" fontId="15" fillId="0" borderId="0" xfId="36" applyFont="1" applyAlignment="1">
      <alignment horizontal="centerContinuous" vertical="center"/>
    </xf>
    <xf numFmtId="0" fontId="18" fillId="0" borderId="0" xfId="36" applyFont="1" applyAlignment="1">
      <alignment horizontal="center" vertical="center"/>
    </xf>
    <xf numFmtId="164" fontId="15" fillId="0" borderId="0" xfId="36" applyNumberFormat="1" applyFont="1" applyAlignment="1">
      <alignment vertical="center"/>
    </xf>
    <xf numFmtId="0" fontId="15" fillId="0" borderId="0" xfId="36" applyFont="1" applyAlignment="1">
      <alignment vertical="center"/>
    </xf>
    <xf numFmtId="0" fontId="15" fillId="0" borderId="0" xfId="36" applyFont="1" applyAlignment="1">
      <alignment horizontal="right" vertical="center"/>
    </xf>
    <xf numFmtId="0" fontId="23" fillId="0" borderId="0" xfId="23" applyFont="1"/>
    <xf numFmtId="0" fontId="15" fillId="0" borderId="0" xfId="36" applyFont="1" applyAlignment="1">
      <alignment horizontal="center" vertical="center"/>
    </xf>
    <xf numFmtId="0" fontId="31" fillId="0" borderId="0" xfId="17" applyFont="1" applyAlignment="1">
      <alignment horizontal="center" vertical="center"/>
    </xf>
    <xf numFmtId="0" fontId="27" fillId="0" borderId="0" xfId="17" applyFont="1" applyAlignment="1">
      <alignment horizontal="center" vertical="center"/>
    </xf>
    <xf numFmtId="0" fontId="27" fillId="0" borderId="0" xfId="17" applyFont="1" applyAlignment="1">
      <alignment vertical="center"/>
    </xf>
    <xf numFmtId="0" fontId="17" fillId="0" borderId="0" xfId="36" applyFont="1" applyAlignment="1">
      <alignment horizontal="center" vertical="center"/>
    </xf>
    <xf numFmtId="0" fontId="18" fillId="0" borderId="0" xfId="36" applyFont="1" applyAlignment="1">
      <alignment vertical="center"/>
    </xf>
    <xf numFmtId="164" fontId="16" fillId="0" borderId="0" xfId="1" applyNumberFormat="1" applyFont="1" applyAlignment="1">
      <alignment horizontal="right" vertical="center"/>
    </xf>
    <xf numFmtId="164" fontId="15" fillId="0" borderId="0" xfId="1" applyNumberFormat="1" applyFont="1" applyAlignment="1">
      <alignment horizontal="center" vertical="center"/>
    </xf>
    <xf numFmtId="164" fontId="16" fillId="0" borderId="0" xfId="1" applyNumberFormat="1" applyFont="1" applyAlignment="1">
      <alignment vertical="center"/>
    </xf>
    <xf numFmtId="0" fontId="16" fillId="0" borderId="0" xfId="36" applyFont="1" applyAlignment="1">
      <alignment vertical="center"/>
    </xf>
    <xf numFmtId="167" fontId="23" fillId="0" borderId="0" xfId="23" applyNumberFormat="1" applyFont="1"/>
    <xf numFmtId="0" fontId="17" fillId="0" borderId="0" xfId="36" applyFont="1" applyAlignment="1">
      <alignment vertical="center"/>
    </xf>
    <xf numFmtId="0" fontId="16" fillId="0" borderId="0" xfId="36" applyFont="1" applyAlignment="1">
      <alignment vertical="top"/>
    </xf>
    <xf numFmtId="0" fontId="17" fillId="0" borderId="0" xfId="28" applyFont="1" applyAlignment="1">
      <alignment horizontal="center" vertical="center"/>
    </xf>
    <xf numFmtId="41" fontId="23" fillId="0" borderId="0" xfId="23" applyNumberFormat="1" applyFont="1"/>
    <xf numFmtId="0" fontId="16" fillId="0" borderId="0" xfId="36" applyFont="1" applyAlignment="1">
      <alignment horizontal="left" vertical="center" indent="1"/>
    </xf>
    <xf numFmtId="164" fontId="16" fillId="0" borderId="1" xfId="1" applyNumberFormat="1" applyFont="1" applyFill="1" applyBorder="1" applyAlignment="1">
      <alignment horizontal="center" vertical="center"/>
    </xf>
    <xf numFmtId="167" fontId="17" fillId="0" borderId="0" xfId="36" applyNumberFormat="1" applyFont="1" applyAlignment="1">
      <alignment horizontal="center" vertical="center"/>
    </xf>
    <xf numFmtId="0" fontId="16" fillId="0" borderId="0" xfId="36" applyFont="1" applyAlignment="1">
      <alignment horizontal="left" vertical="top"/>
    </xf>
    <xf numFmtId="164" fontId="16" fillId="0" borderId="0" xfId="1" applyNumberFormat="1" applyFont="1" applyAlignment="1">
      <alignment horizontal="center" vertical="center"/>
    </xf>
    <xf numFmtId="164" fontId="16" fillId="0" borderId="6" xfId="1" applyNumberFormat="1" applyFont="1" applyFill="1" applyBorder="1" applyAlignment="1">
      <alignment horizontal="right" vertical="center"/>
    </xf>
    <xf numFmtId="164" fontId="15" fillId="0" borderId="0" xfId="1" applyNumberFormat="1" applyFont="1" applyAlignment="1">
      <alignment horizontal="right" vertical="center"/>
    </xf>
    <xf numFmtId="0" fontId="16" fillId="0" borderId="0" xfId="36" applyFont="1" applyAlignment="1">
      <alignment horizontal="left" vertical="center" indent="4"/>
    </xf>
    <xf numFmtId="164" fontId="14" fillId="0" borderId="0" xfId="1" applyNumberFormat="1" applyFont="1" applyAlignment="1">
      <alignment vertical="center"/>
    </xf>
    <xf numFmtId="0" fontId="4" fillId="0" borderId="0" xfId="23"/>
    <xf numFmtId="0" fontId="2" fillId="0" borderId="0" xfId="36" applyFont="1" applyAlignment="1">
      <alignment horizontal="centerContinuous" vertical="center"/>
    </xf>
    <xf numFmtId="0" fontId="19" fillId="0" borderId="0" xfId="36" applyFont="1" applyAlignment="1">
      <alignment horizontal="center" vertical="center"/>
    </xf>
    <xf numFmtId="0" fontId="2" fillId="0" borderId="0" xfId="36" applyFont="1" applyAlignment="1">
      <alignment vertical="center"/>
    </xf>
    <xf numFmtId="0" fontId="2" fillId="0" borderId="0" xfId="36" applyFont="1" applyAlignment="1">
      <alignment horizontal="right" vertical="center"/>
    </xf>
    <xf numFmtId="0" fontId="16" fillId="0" borderId="0" xfId="23" applyFont="1"/>
    <xf numFmtId="0" fontId="16" fillId="0" borderId="0" xfId="28" applyFont="1" applyAlignment="1">
      <alignment vertical="center"/>
    </xf>
    <xf numFmtId="0" fontId="16" fillId="0" borderId="0" xfId="28" applyFont="1" applyAlignment="1">
      <alignment vertical="top"/>
    </xf>
    <xf numFmtId="0" fontId="17" fillId="0" borderId="0" xfId="34" applyFont="1" applyAlignment="1">
      <alignment horizontal="center" vertical="center"/>
    </xf>
    <xf numFmtId="164" fontId="23" fillId="0" borderId="0" xfId="23" applyNumberFormat="1" applyFont="1"/>
    <xf numFmtId="164" fontId="16" fillId="0" borderId="0" xfId="1" applyNumberFormat="1" applyFont="1"/>
    <xf numFmtId="0" fontId="16" fillId="0" borderId="0" xfId="36" applyFont="1" applyAlignment="1">
      <alignment horizontal="center" vertical="center"/>
    </xf>
    <xf numFmtId="164" fontId="4" fillId="0" borderId="0" xfId="23" applyNumberFormat="1"/>
    <xf numFmtId="0" fontId="1" fillId="0" borderId="0" xfId="17" applyFont="1" applyAlignment="1">
      <alignment horizontal="left" vertical="center"/>
    </xf>
    <xf numFmtId="0" fontId="12" fillId="0" borderId="0" xfId="36" applyFont="1" applyAlignment="1">
      <alignment horizontal="center" vertical="center"/>
    </xf>
    <xf numFmtId="0" fontId="1" fillId="0" borderId="0" xfId="36" applyFont="1" applyAlignment="1">
      <alignment vertical="center"/>
    </xf>
    <xf numFmtId="0" fontId="27" fillId="0" borderId="0" xfId="0" applyFont="1" applyAlignment="1">
      <alignment vertical="top"/>
    </xf>
    <xf numFmtId="164" fontId="16" fillId="0" borderId="0" xfId="17" applyNumberFormat="1" applyFont="1" applyFill="1" applyAlignment="1">
      <alignment vertical="top"/>
    </xf>
    <xf numFmtId="164" fontId="1" fillId="0" borderId="0" xfId="36" applyNumberFormat="1" applyFont="1" applyAlignment="1">
      <alignment vertical="center"/>
    </xf>
    <xf numFmtId="0" fontId="16" fillId="0" borderId="0" xfId="36" applyFont="1" applyFill="1" applyAlignment="1">
      <alignment vertical="top"/>
    </xf>
    <xf numFmtId="0" fontId="16" fillId="0" borderId="0" xfId="17" applyFont="1" applyFill="1" applyAlignment="1">
      <alignment horizontal="left" vertical="center"/>
    </xf>
    <xf numFmtId="37" fontId="17" fillId="0" borderId="0" xfId="17" applyNumberFormat="1" applyFont="1" applyFill="1" applyAlignment="1">
      <alignment horizontal="center" vertical="center"/>
    </xf>
    <xf numFmtId="0" fontId="15" fillId="0" borderId="0" xfId="17" applyFont="1" applyFill="1" applyAlignment="1">
      <alignment horizontal="left" vertical="center"/>
    </xf>
    <xf numFmtId="0" fontId="15" fillId="0" borderId="0" xfId="17" applyFont="1" applyFill="1" applyAlignment="1">
      <alignment horizontal="center" vertical="center"/>
    </xf>
    <xf numFmtId="0" fontId="15" fillId="0" borderId="0" xfId="17" applyFont="1" applyFill="1" applyAlignment="1">
      <alignment horizontal="right" vertical="center"/>
    </xf>
    <xf numFmtId="0" fontId="31" fillId="0" borderId="0" xfId="0" applyFont="1" applyFill="1" applyAlignment="1">
      <alignment horizontal="center" vertical="center"/>
    </xf>
    <xf numFmtId="168" fontId="16" fillId="0" borderId="0" xfId="25" applyNumberFormat="1" applyFont="1" applyFill="1" applyAlignment="1">
      <alignment horizontal="center" vertical="center"/>
    </xf>
    <xf numFmtId="0" fontId="29" fillId="0" borderId="0" xfId="0" applyFont="1" applyFill="1" applyAlignment="1">
      <alignment horizontal="center" vertical="center"/>
    </xf>
    <xf numFmtId="0" fontId="29" fillId="0" borderId="0" xfId="0" applyFont="1" applyFill="1" applyAlignment="1">
      <alignment horizontal="left" vertical="center"/>
    </xf>
    <xf numFmtId="0" fontId="16" fillId="0" borderId="9" xfId="0" applyFont="1" applyFill="1" applyBorder="1" applyAlignment="1">
      <alignment horizontal="center" vertical="center"/>
    </xf>
    <xf numFmtId="0" fontId="1" fillId="0" borderId="6" xfId="22" applyFont="1" applyFill="1" applyBorder="1" applyAlignment="1">
      <alignment horizontal="center" vertical="center"/>
    </xf>
    <xf numFmtId="0" fontId="2" fillId="0" borderId="0" xfId="22" applyFont="1" applyFill="1" applyAlignment="1">
      <alignment horizontal="center" vertical="center"/>
    </xf>
    <xf numFmtId="41" fontId="12" fillId="0" borderId="0" xfId="1" applyNumberFormat="1" applyFont="1" applyFill="1" applyBorder="1" applyAlignment="1">
      <alignment horizontal="center" vertical="center"/>
    </xf>
    <xf numFmtId="41" fontId="17" fillId="0" borderId="0" xfId="1" applyNumberFormat="1" applyFont="1" applyFill="1" applyBorder="1" applyAlignment="1">
      <alignment horizontal="center" vertical="center"/>
    </xf>
    <xf numFmtId="0" fontId="16" fillId="0" borderId="9" xfId="0" applyFont="1" applyBorder="1" applyAlignment="1">
      <alignment horizontal="center" vertical="center"/>
    </xf>
    <xf numFmtId="0" fontId="13" fillId="0" borderId="0" xfId="22" applyFont="1" applyAlignment="1">
      <alignment horizontal="left" vertical="center"/>
    </xf>
    <xf numFmtId="0" fontId="16" fillId="0" borderId="6" xfId="22" applyFont="1" applyBorder="1" applyAlignment="1">
      <alignment horizontal="center" vertical="top" wrapText="1"/>
    </xf>
    <xf numFmtId="0" fontId="15" fillId="0" borderId="0" xfId="0" applyFont="1" applyAlignment="1">
      <alignment horizontal="center" vertical="center"/>
    </xf>
    <xf numFmtId="0" fontId="13" fillId="0" borderId="0" xfId="36" applyFont="1" applyAlignment="1">
      <alignment horizontal="left" vertical="center"/>
    </xf>
    <xf numFmtId="0" fontId="15" fillId="0" borderId="0" xfId="36" applyFont="1" applyAlignment="1">
      <alignment horizontal="center" vertical="center"/>
    </xf>
    <xf numFmtId="168" fontId="16" fillId="0" borderId="0" xfId="25" applyNumberFormat="1" applyFont="1" applyAlignment="1">
      <alignment horizontal="center" vertical="center"/>
    </xf>
    <xf numFmtId="0" fontId="31" fillId="0" borderId="0" xfId="17" applyFont="1" applyAlignment="1">
      <alignment horizontal="center" vertical="center"/>
    </xf>
  </cellXfs>
  <cellStyles count="41">
    <cellStyle name="Comma" xfId="1" builtinId="3"/>
    <cellStyle name="Comma 2" xfId="2"/>
    <cellStyle name="Comma 2 2" xfId="3"/>
    <cellStyle name="Comma 3" xfId="4"/>
    <cellStyle name="Comma 3 2" xfId="5"/>
    <cellStyle name="Comma 4" xfId="6"/>
    <cellStyle name="Comma 4 2" xfId="7"/>
    <cellStyle name="Comma 5" xfId="8"/>
    <cellStyle name="Comma 6 2" xfId="9"/>
    <cellStyle name="Credit" xfId="10"/>
    <cellStyle name="Credit subtotal" xfId="11"/>
    <cellStyle name="Credit Total" xfId="12"/>
    <cellStyle name="Debit" xfId="13"/>
    <cellStyle name="Debit subtotal" xfId="14"/>
    <cellStyle name="Debit Total" xfId="15"/>
    <cellStyle name="no dec" xfId="16"/>
    <cellStyle name="Normal" xfId="0" builtinId="0"/>
    <cellStyle name="Normal 10" xfId="17"/>
    <cellStyle name="Normal 10 2" xfId="18"/>
    <cellStyle name="Normal 10 3" xfId="19"/>
    <cellStyle name="Normal 11" xfId="20"/>
    <cellStyle name="Normal 11 2" xfId="21"/>
    <cellStyle name="Normal 12" xfId="39"/>
    <cellStyle name="Normal 2" xfId="22"/>
    <cellStyle name="Normal 2 2" xfId="23"/>
    <cellStyle name="Normal 2 3" xfId="24"/>
    <cellStyle name="Normal 2 4" xfId="25"/>
    <cellStyle name="Normal 3" xfId="26"/>
    <cellStyle name="Normal 4" xfId="27"/>
    <cellStyle name="Normal 4 2" xfId="28"/>
    <cellStyle name="Normal 5" xfId="29"/>
    <cellStyle name="Normal 5 2" xfId="30"/>
    <cellStyle name="Normal 6" xfId="31"/>
    <cellStyle name="Normal 7" xfId="32"/>
    <cellStyle name="Normal 7 2" xfId="33"/>
    <cellStyle name="Normal 7 2 2" xfId="34"/>
    <cellStyle name="Normal 8" xfId="35"/>
    <cellStyle name="Normal 8 2" xfId="36"/>
    <cellStyle name="Normal 9" xfId="37"/>
    <cellStyle name="Percent" xfId="38" builtinId="5"/>
    <cellStyle name="Percent 2" xfId="40"/>
  </cellStyles>
  <dxfs count="0"/>
  <tableStyles count="0" defaultTableStyle="TableStyleMedium9" defaultPivotStyle="PivotStyleLight16"/>
  <colors>
    <mruColors>
      <color rgb="FF66FFFF"/>
      <color rgb="FFFFFF99"/>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17"/>
  <sheetViews>
    <sheetView view="pageBreakPreview" topLeftCell="A3" zoomScale="85" zoomScaleNormal="85" zoomScaleSheetLayoutView="85" workbookViewId="0">
      <selection activeCell="D14" sqref="D14"/>
    </sheetView>
  </sheetViews>
  <sheetFormatPr defaultColWidth="10.625" defaultRowHeight="22.05" customHeight="1"/>
  <cols>
    <col min="1" max="1" width="69.5" style="127" customWidth="1"/>
    <col min="2" max="2" width="9.5" style="164" customWidth="1"/>
    <col min="3" max="3" width="1.375" style="193" customWidth="1"/>
    <col min="4" max="4" width="14.75" style="127" customWidth="1"/>
    <col min="5" max="5" width="1.5" style="127" customWidth="1"/>
    <col min="6" max="6" width="14.75" style="127" customWidth="1"/>
    <col min="7" max="7" width="1.5" style="127" customWidth="1"/>
    <col min="8" max="8" width="14.75" style="127" customWidth="1"/>
    <col min="9" max="9" width="1.5" style="127" customWidth="1"/>
    <col min="10" max="10" width="14.75" style="127" customWidth="1"/>
    <col min="11" max="11" width="12.625" style="127" bestFit="1" customWidth="1"/>
    <col min="12" max="12" width="12.75" style="127" bestFit="1" customWidth="1"/>
    <col min="13" max="16384" width="10.625" style="127"/>
  </cols>
  <sheetData>
    <row r="1" spans="1:13" s="191" customFormat="1" ht="23.4">
      <c r="A1" s="190" t="s">
        <v>0</v>
      </c>
    </row>
    <row r="2" spans="1:13" s="191" customFormat="1" ht="23.4">
      <c r="A2" s="190" t="s">
        <v>196</v>
      </c>
      <c r="B2" s="190"/>
      <c r="C2" s="190"/>
      <c r="D2" s="190"/>
      <c r="E2" s="190"/>
      <c r="F2" s="190"/>
      <c r="G2" s="190"/>
      <c r="H2" s="190"/>
      <c r="I2" s="190"/>
      <c r="J2" s="190"/>
    </row>
    <row r="3" spans="1:13" ht="22.2">
      <c r="A3" s="321"/>
      <c r="B3" s="321"/>
      <c r="C3" s="321"/>
      <c r="D3" s="321"/>
      <c r="E3" s="321"/>
      <c r="F3" s="321"/>
      <c r="G3" s="321"/>
      <c r="H3" s="321"/>
      <c r="I3" s="321"/>
      <c r="J3" s="321"/>
    </row>
    <row r="4" spans="1:13" ht="22.2">
      <c r="A4" s="175"/>
      <c r="B4" s="192"/>
      <c r="D4" s="322" t="s">
        <v>1</v>
      </c>
      <c r="E4" s="322"/>
      <c r="F4" s="322"/>
      <c r="H4" s="322" t="s">
        <v>2</v>
      </c>
      <c r="I4" s="322"/>
      <c r="J4" s="322"/>
    </row>
    <row r="5" spans="1:13" ht="22.2">
      <c r="A5" s="175"/>
      <c r="D5" s="177" t="s">
        <v>200</v>
      </c>
      <c r="E5" s="177"/>
      <c r="F5" s="177" t="s">
        <v>3</v>
      </c>
      <c r="H5" s="177" t="s">
        <v>200</v>
      </c>
      <c r="I5" s="177"/>
      <c r="J5" s="177" t="s">
        <v>3</v>
      </c>
    </row>
    <row r="6" spans="1:13" ht="22.2">
      <c r="A6" s="175"/>
      <c r="B6" s="164" t="s">
        <v>5</v>
      </c>
      <c r="D6" s="193">
        <v>2567</v>
      </c>
      <c r="E6" s="193"/>
      <c r="F6" s="193">
        <v>2566</v>
      </c>
      <c r="H6" s="193">
        <v>2567</v>
      </c>
      <c r="I6" s="193"/>
      <c r="J6" s="193">
        <v>2566</v>
      </c>
    </row>
    <row r="7" spans="1:13" ht="22.2">
      <c r="A7" s="194" t="s">
        <v>4</v>
      </c>
      <c r="D7" s="193" t="s">
        <v>6</v>
      </c>
      <c r="H7" s="193" t="s">
        <v>6</v>
      </c>
    </row>
    <row r="8" spans="1:13" ht="22.2">
      <c r="B8" s="195"/>
      <c r="C8" s="175"/>
      <c r="D8" s="320" t="s">
        <v>7</v>
      </c>
      <c r="E8" s="320"/>
      <c r="F8" s="320"/>
      <c r="G8" s="320"/>
      <c r="H8" s="320"/>
      <c r="I8" s="320"/>
      <c r="J8" s="320"/>
    </row>
    <row r="9" spans="1:13" ht="22.2">
      <c r="A9" s="196" t="s">
        <v>8</v>
      </c>
      <c r="D9" s="197"/>
      <c r="E9" s="197"/>
      <c r="F9" s="197"/>
      <c r="G9" s="197"/>
      <c r="H9" s="197"/>
      <c r="I9" s="197"/>
      <c r="J9" s="197"/>
    </row>
    <row r="10" spans="1:13" ht="21.6">
      <c r="A10" s="127" t="s">
        <v>9</v>
      </c>
      <c r="D10" s="197">
        <v>294388</v>
      </c>
      <c r="E10" s="14"/>
      <c r="F10" s="197">
        <v>261202</v>
      </c>
      <c r="G10" s="14"/>
      <c r="H10" s="14">
        <v>8555</v>
      </c>
      <c r="I10" s="14"/>
      <c r="J10" s="14">
        <v>6115</v>
      </c>
    </row>
    <row r="11" spans="1:13" ht="21.6">
      <c r="A11" s="198" t="s">
        <v>10</v>
      </c>
      <c r="B11" s="164">
        <v>3</v>
      </c>
      <c r="D11" s="14">
        <v>0</v>
      </c>
      <c r="E11" s="15"/>
      <c r="F11" s="14">
        <v>0</v>
      </c>
      <c r="G11" s="15"/>
      <c r="H11" s="15">
        <v>1150</v>
      </c>
      <c r="I11" s="15"/>
      <c r="J11" s="15">
        <v>1670</v>
      </c>
    </row>
    <row r="12" spans="1:13" ht="21.6">
      <c r="A12" s="127" t="s">
        <v>11</v>
      </c>
      <c r="B12" s="199">
        <v>3</v>
      </c>
      <c r="D12" s="197">
        <v>868426.86898999999</v>
      </c>
      <c r="E12" s="14"/>
      <c r="F12" s="197">
        <v>882984</v>
      </c>
      <c r="G12" s="14"/>
      <c r="H12" s="14">
        <v>43975</v>
      </c>
      <c r="I12" s="14"/>
      <c r="J12" s="14">
        <v>36021</v>
      </c>
    </row>
    <row r="13" spans="1:13" ht="21.6">
      <c r="A13" s="127" t="s">
        <v>198</v>
      </c>
      <c r="B13" s="199"/>
      <c r="D13" s="14">
        <v>148183.13100999998</v>
      </c>
      <c r="E13" s="14"/>
      <c r="F13" s="197">
        <v>155939</v>
      </c>
      <c r="G13" s="14"/>
      <c r="H13" s="14">
        <v>0</v>
      </c>
      <c r="I13" s="14"/>
      <c r="J13" s="14">
        <v>0</v>
      </c>
    </row>
    <row r="14" spans="1:13" ht="21.6">
      <c r="A14" s="127" t="s">
        <v>12</v>
      </c>
      <c r="B14" s="164">
        <v>3</v>
      </c>
      <c r="D14" s="197">
        <v>252</v>
      </c>
      <c r="E14" s="14"/>
      <c r="F14" s="14">
        <v>241</v>
      </c>
      <c r="G14" s="14"/>
      <c r="H14" s="14">
        <v>0</v>
      </c>
      <c r="I14" s="14"/>
      <c r="J14" s="14">
        <v>0</v>
      </c>
    </row>
    <row r="15" spans="1:13" ht="21.6">
      <c r="A15" s="198" t="s">
        <v>214</v>
      </c>
      <c r="B15" s="164">
        <v>3</v>
      </c>
      <c r="D15" s="15">
        <v>792000</v>
      </c>
      <c r="E15" s="15"/>
      <c r="F15" s="15">
        <v>757000</v>
      </c>
      <c r="G15" s="15"/>
      <c r="H15" s="15">
        <v>629500</v>
      </c>
      <c r="I15" s="15"/>
      <c r="J15" s="15">
        <v>525000</v>
      </c>
      <c r="M15" s="233"/>
    </row>
    <row r="16" spans="1:13" ht="21.6">
      <c r="A16" s="198" t="s">
        <v>13</v>
      </c>
      <c r="B16" s="164">
        <v>4</v>
      </c>
      <c r="D16" s="15">
        <v>130000</v>
      </c>
      <c r="E16" s="14"/>
      <c r="F16" s="15">
        <v>130000</v>
      </c>
      <c r="G16" s="14"/>
      <c r="H16" s="15">
        <v>70000</v>
      </c>
      <c r="I16" s="14"/>
      <c r="J16" s="15">
        <v>70000</v>
      </c>
    </row>
    <row r="17" spans="1:15" ht="21.6">
      <c r="A17" s="198" t="s">
        <v>14</v>
      </c>
      <c r="B17" s="164">
        <v>5</v>
      </c>
      <c r="D17" s="15">
        <v>1889705</v>
      </c>
      <c r="E17" s="14"/>
      <c r="F17" s="15">
        <v>1983771</v>
      </c>
      <c r="G17" s="14"/>
      <c r="H17" s="14">
        <v>0</v>
      </c>
      <c r="I17" s="14"/>
      <c r="J17" s="15">
        <v>0</v>
      </c>
    </row>
    <row r="18" spans="1:15" ht="21.6">
      <c r="A18" s="198" t="s">
        <v>15</v>
      </c>
      <c r="D18" s="15">
        <v>9239</v>
      </c>
      <c r="E18" s="14"/>
      <c r="F18" s="15">
        <v>8756</v>
      </c>
      <c r="G18" s="14"/>
      <c r="H18" s="14">
        <v>0</v>
      </c>
      <c r="I18" s="14"/>
      <c r="J18" s="15">
        <v>0</v>
      </c>
    </row>
    <row r="19" spans="1:15" s="198" customFormat="1" ht="21.6">
      <c r="A19" s="200" t="s">
        <v>16</v>
      </c>
      <c r="B19" s="201">
        <v>11</v>
      </c>
      <c r="C19" s="202"/>
      <c r="D19" s="24">
        <v>446925</v>
      </c>
      <c r="E19" s="24"/>
      <c r="F19" s="24">
        <v>503472</v>
      </c>
      <c r="G19" s="24"/>
      <c r="H19" s="24">
        <v>446925</v>
      </c>
      <c r="I19" s="24"/>
      <c r="J19" s="24">
        <v>165022</v>
      </c>
      <c r="K19" s="206"/>
      <c r="L19" s="316"/>
    </row>
    <row r="20" spans="1:15" s="198" customFormat="1" ht="21.6">
      <c r="A20" s="200" t="s">
        <v>199</v>
      </c>
      <c r="B20" s="201">
        <v>3</v>
      </c>
      <c r="C20" s="202"/>
      <c r="D20" s="24">
        <v>0</v>
      </c>
      <c r="E20" s="24"/>
      <c r="F20" s="24">
        <v>0</v>
      </c>
      <c r="G20" s="24"/>
      <c r="H20" s="24">
        <v>430000</v>
      </c>
      <c r="I20" s="24"/>
      <c r="J20" s="24">
        <v>430000</v>
      </c>
    </row>
    <row r="21" spans="1:15" ht="21.6">
      <c r="A21" s="198" t="s">
        <v>17</v>
      </c>
      <c r="D21" s="15">
        <v>192498</v>
      </c>
      <c r="E21" s="15"/>
      <c r="F21" s="15">
        <v>194246</v>
      </c>
      <c r="G21" s="15"/>
      <c r="H21" s="15">
        <v>24255</v>
      </c>
      <c r="I21" s="15"/>
      <c r="J21" s="15">
        <v>20980</v>
      </c>
      <c r="L21" s="206"/>
    </row>
    <row r="22" spans="1:15" s="175" customFormat="1" ht="22.2">
      <c r="A22" s="203" t="s">
        <v>18</v>
      </c>
      <c r="B22" s="195"/>
      <c r="C22" s="256"/>
      <c r="D22" s="67">
        <f>SUM(D10:D21)</f>
        <v>4771617</v>
      </c>
      <c r="E22" s="68"/>
      <c r="F22" s="67">
        <f>SUM(F10:F21)</f>
        <v>4877611</v>
      </c>
      <c r="G22" s="68"/>
      <c r="H22" s="67">
        <f>SUM(H10:H21)</f>
        <v>1654360</v>
      </c>
      <c r="I22" s="68"/>
      <c r="J22" s="67">
        <f>SUM(J10:J21)</f>
        <v>1254808</v>
      </c>
      <c r="L22" s="234"/>
    </row>
    <row r="23" spans="1:15" ht="21.6">
      <c r="A23" s="205"/>
      <c r="D23" s="15"/>
      <c r="E23" s="14"/>
      <c r="F23" s="15"/>
      <c r="G23" s="14"/>
      <c r="H23" s="15"/>
      <c r="I23" s="14"/>
      <c r="J23" s="15"/>
    </row>
    <row r="24" spans="1:15" ht="22.2">
      <c r="A24" s="196" t="s">
        <v>19</v>
      </c>
      <c r="D24" s="17"/>
      <c r="E24" s="17"/>
      <c r="F24" s="17"/>
      <c r="G24" s="17"/>
      <c r="H24" s="17"/>
      <c r="I24" s="17"/>
      <c r="J24" s="17"/>
    </row>
    <row r="25" spans="1:15" ht="21.6">
      <c r="A25" s="200" t="s">
        <v>217</v>
      </c>
      <c r="B25" s="201"/>
      <c r="D25" s="17">
        <v>98929</v>
      </c>
      <c r="E25" s="17"/>
      <c r="F25" s="17">
        <v>96869</v>
      </c>
      <c r="G25" s="17"/>
      <c r="H25" s="14">
        <v>0</v>
      </c>
      <c r="I25" s="18"/>
      <c r="J25" s="17">
        <v>0</v>
      </c>
    </row>
    <row r="26" spans="1:15" ht="21.6">
      <c r="A26" s="200" t="s">
        <v>20</v>
      </c>
      <c r="B26" s="201">
        <v>11</v>
      </c>
      <c r="D26" s="17">
        <v>2026130</v>
      </c>
      <c r="E26" s="17"/>
      <c r="F26" s="17">
        <v>1100917</v>
      </c>
      <c r="G26" s="17"/>
      <c r="H26" s="17">
        <v>15342</v>
      </c>
      <c r="I26" s="18"/>
      <c r="J26" s="17">
        <v>237698</v>
      </c>
      <c r="K26" s="206"/>
      <c r="L26" s="316"/>
      <c r="M26" s="206"/>
      <c r="N26" s="206"/>
      <c r="O26" s="206"/>
    </row>
    <row r="27" spans="1:15" ht="21.6">
      <c r="A27" s="198" t="s">
        <v>21</v>
      </c>
      <c r="D27" s="17">
        <v>0</v>
      </c>
      <c r="E27" s="17"/>
      <c r="F27" s="17">
        <v>0</v>
      </c>
      <c r="G27" s="17"/>
      <c r="H27" s="17">
        <v>2865374</v>
      </c>
      <c r="I27" s="17"/>
      <c r="J27" s="17">
        <v>2865374</v>
      </c>
      <c r="M27" s="206"/>
    </row>
    <row r="28" spans="1:15" ht="21.6">
      <c r="A28" s="198" t="s">
        <v>22</v>
      </c>
      <c r="B28" s="164">
        <v>6</v>
      </c>
      <c r="D28" s="90">
        <v>1541218</v>
      </c>
      <c r="E28" s="17"/>
      <c r="F28" s="90">
        <v>1519924</v>
      </c>
      <c r="G28" s="17"/>
      <c r="H28" s="17">
        <v>777862</v>
      </c>
      <c r="I28" s="17"/>
      <c r="J28" s="17">
        <v>777862</v>
      </c>
    </row>
    <row r="29" spans="1:15" ht="21.6">
      <c r="A29" s="200" t="s">
        <v>23</v>
      </c>
      <c r="B29" s="164">
        <v>3</v>
      </c>
      <c r="D29" s="17">
        <v>54586</v>
      </c>
      <c r="E29" s="17"/>
      <c r="F29" s="17">
        <v>53927</v>
      </c>
      <c r="G29" s="17"/>
      <c r="H29" s="17">
        <v>0</v>
      </c>
      <c r="I29" s="18"/>
      <c r="J29" s="17">
        <v>0</v>
      </c>
    </row>
    <row r="30" spans="1:15" ht="21.6">
      <c r="A30" s="198" t="s">
        <v>24</v>
      </c>
      <c r="D30" s="90">
        <v>456015</v>
      </c>
      <c r="E30" s="17"/>
      <c r="F30" s="90">
        <v>456015</v>
      </c>
      <c r="G30" s="17"/>
      <c r="H30" s="17">
        <v>0</v>
      </c>
      <c r="I30" s="17"/>
      <c r="J30" s="17">
        <v>0</v>
      </c>
    </row>
    <row r="31" spans="1:15" ht="21.6">
      <c r="A31" s="198" t="s">
        <v>25</v>
      </c>
      <c r="B31" s="164">
        <v>7</v>
      </c>
      <c r="D31" s="90">
        <v>9586721</v>
      </c>
      <c r="E31" s="17"/>
      <c r="F31" s="90">
        <v>9377667</v>
      </c>
      <c r="G31" s="17"/>
      <c r="H31" s="17">
        <v>0</v>
      </c>
      <c r="I31" s="17"/>
      <c r="J31" s="17">
        <v>0</v>
      </c>
    </row>
    <row r="32" spans="1:15" ht="21.6">
      <c r="A32" s="198" t="s">
        <v>26</v>
      </c>
      <c r="D32" s="17">
        <v>6367415</v>
      </c>
      <c r="E32" s="17"/>
      <c r="F32" s="17">
        <v>6334923</v>
      </c>
      <c r="G32" s="17"/>
      <c r="H32" s="17">
        <v>12750</v>
      </c>
      <c r="I32" s="17"/>
      <c r="J32" s="17">
        <v>14113</v>
      </c>
    </row>
    <row r="33" spans="1:10" ht="21.6">
      <c r="A33" s="198" t="s">
        <v>27</v>
      </c>
      <c r="D33" s="17">
        <v>45356</v>
      </c>
      <c r="E33" s="17"/>
      <c r="F33" s="17">
        <v>45356</v>
      </c>
      <c r="G33" s="17"/>
      <c r="H33" s="17">
        <v>0</v>
      </c>
      <c r="I33" s="16"/>
      <c r="J33" s="17">
        <v>0</v>
      </c>
    </row>
    <row r="34" spans="1:10" ht="21.6">
      <c r="A34" s="198" t="s">
        <v>28</v>
      </c>
      <c r="D34" s="17">
        <v>46250</v>
      </c>
      <c r="E34" s="17"/>
      <c r="F34" s="17">
        <v>47679</v>
      </c>
      <c r="G34" s="17"/>
      <c r="H34" s="17">
        <v>1638</v>
      </c>
      <c r="I34" s="17"/>
      <c r="J34" s="17">
        <v>1583</v>
      </c>
    </row>
    <row r="35" spans="1:10" ht="21.6">
      <c r="A35" s="198" t="s">
        <v>29</v>
      </c>
      <c r="D35" s="17">
        <v>86881</v>
      </c>
      <c r="E35" s="17"/>
      <c r="F35" s="17">
        <v>136570</v>
      </c>
      <c r="G35" s="17"/>
      <c r="H35" s="17">
        <v>0</v>
      </c>
      <c r="I35" s="17"/>
      <c r="J35" s="17">
        <v>0</v>
      </c>
    </row>
    <row r="36" spans="1:10" ht="21.6">
      <c r="A36" s="198" t="s">
        <v>30</v>
      </c>
      <c r="D36" s="17">
        <v>30000</v>
      </c>
      <c r="E36" s="17"/>
      <c r="F36" s="17">
        <v>30000</v>
      </c>
      <c r="G36" s="17"/>
      <c r="H36" s="17">
        <v>0</v>
      </c>
      <c r="I36" s="17"/>
      <c r="J36" s="17">
        <v>0</v>
      </c>
    </row>
    <row r="37" spans="1:10" ht="21.6">
      <c r="A37" s="198" t="s">
        <v>31</v>
      </c>
      <c r="B37" s="164">
        <v>3</v>
      </c>
      <c r="D37" s="17">
        <v>352921</v>
      </c>
      <c r="E37" s="17"/>
      <c r="F37" s="17">
        <v>195651</v>
      </c>
      <c r="G37" s="17"/>
      <c r="H37" s="17">
        <v>871</v>
      </c>
      <c r="I37" s="17"/>
      <c r="J37" s="17">
        <v>757</v>
      </c>
    </row>
    <row r="38" spans="1:10" s="175" customFormat="1" ht="22.2">
      <c r="A38" s="203" t="s">
        <v>32</v>
      </c>
      <c r="B38" s="195"/>
      <c r="C38" s="256"/>
      <c r="D38" s="69">
        <f>SUM(D25:D37)</f>
        <v>20692422</v>
      </c>
      <c r="E38" s="63"/>
      <c r="F38" s="69">
        <f>SUM(F25:F37)</f>
        <v>19395498</v>
      </c>
      <c r="G38" s="63"/>
      <c r="H38" s="69">
        <f>SUM(H25:H37)</f>
        <v>3673837</v>
      </c>
      <c r="I38" s="63"/>
      <c r="J38" s="69">
        <f>SUM(J25:J37)</f>
        <v>3897387</v>
      </c>
    </row>
    <row r="39" spans="1:10" s="175" customFormat="1" ht="22.2">
      <c r="A39" s="203"/>
      <c r="B39" s="195"/>
      <c r="C39" s="256"/>
      <c r="D39" s="70"/>
      <c r="E39" s="70"/>
      <c r="F39" s="70"/>
      <c r="G39" s="70"/>
      <c r="H39" s="70"/>
      <c r="I39" s="70"/>
      <c r="J39" s="70"/>
    </row>
    <row r="40" spans="1:10" ht="22.8" thickBot="1">
      <c r="A40" s="175" t="s">
        <v>33</v>
      </c>
      <c r="B40" s="195"/>
      <c r="C40" s="256"/>
      <c r="D40" s="71">
        <f>D38+D22</f>
        <v>25464039</v>
      </c>
      <c r="E40" s="70"/>
      <c r="F40" s="71">
        <f>F38+F22</f>
        <v>24273109</v>
      </c>
      <c r="G40" s="70"/>
      <c r="H40" s="71">
        <f>H38+H22</f>
        <v>5328197</v>
      </c>
      <c r="I40" s="70"/>
      <c r="J40" s="71">
        <f>J38+J22</f>
        <v>5152195</v>
      </c>
    </row>
    <row r="41" spans="1:10" ht="22.8" thickTop="1">
      <c r="A41" s="175"/>
      <c r="B41" s="195"/>
      <c r="C41" s="256"/>
      <c r="D41" s="18"/>
      <c r="E41" s="18"/>
      <c r="F41" s="18"/>
      <c r="G41" s="18"/>
      <c r="H41" s="18"/>
      <c r="I41" s="18"/>
      <c r="J41" s="18"/>
    </row>
    <row r="42" spans="1:10" ht="22.2" hidden="1">
      <c r="A42" s="175"/>
      <c r="B42" s="195"/>
      <c r="C42" s="256"/>
      <c r="D42" s="18"/>
      <c r="E42" s="18"/>
      <c r="F42" s="18"/>
      <c r="G42" s="18"/>
      <c r="H42" s="18"/>
      <c r="I42" s="18"/>
      <c r="J42" s="18"/>
    </row>
    <row r="43" spans="1:10" ht="22.2" hidden="1">
      <c r="A43" s="175"/>
      <c r="B43" s="195"/>
      <c r="C43" s="256"/>
      <c r="D43" s="18"/>
      <c r="E43" s="18"/>
      <c r="F43" s="18"/>
      <c r="G43" s="18"/>
      <c r="H43" s="18"/>
      <c r="I43" s="18"/>
      <c r="J43" s="18"/>
    </row>
    <row r="44" spans="1:10" ht="22.2" hidden="1">
      <c r="A44" s="175"/>
      <c r="B44" s="195"/>
      <c r="C44" s="256"/>
      <c r="D44" s="18"/>
      <c r="E44" s="18"/>
      <c r="F44" s="18"/>
      <c r="G44" s="18"/>
      <c r="H44" s="18"/>
      <c r="I44" s="18"/>
      <c r="J44" s="18"/>
    </row>
    <row r="45" spans="1:10" ht="22.2" hidden="1">
      <c r="A45" s="175"/>
      <c r="B45" s="195"/>
      <c r="C45" s="256"/>
      <c r="D45" s="18"/>
      <c r="E45" s="18"/>
      <c r="F45" s="18"/>
      <c r="G45" s="18"/>
      <c r="H45" s="18"/>
      <c r="I45" s="18"/>
      <c r="J45" s="18"/>
    </row>
    <row r="46" spans="1:10" ht="21.6" hidden="1">
      <c r="A46" s="319" t="s">
        <v>34</v>
      </c>
      <c r="B46" s="319"/>
      <c r="D46" s="18"/>
      <c r="E46" s="206"/>
      <c r="F46" s="18"/>
      <c r="G46" s="206"/>
      <c r="H46" s="18"/>
      <c r="I46" s="206"/>
      <c r="J46" s="18"/>
    </row>
    <row r="47" spans="1:10" s="191" customFormat="1" ht="23.4">
      <c r="A47" s="190" t="s">
        <v>0</v>
      </c>
    </row>
    <row r="48" spans="1:10" s="191" customFormat="1" ht="23.4">
      <c r="A48" s="190" t="s">
        <v>196</v>
      </c>
      <c r="B48" s="190"/>
      <c r="C48" s="190"/>
      <c r="D48" s="190"/>
      <c r="E48" s="190"/>
      <c r="F48" s="190"/>
      <c r="G48" s="190"/>
      <c r="H48" s="190"/>
      <c r="I48" s="190"/>
      <c r="J48" s="190"/>
    </row>
    <row r="49" spans="1:10" ht="22.2">
      <c r="A49" s="323" t="s">
        <v>34</v>
      </c>
      <c r="B49" s="323"/>
      <c r="C49" s="323"/>
      <c r="D49" s="323"/>
      <c r="E49" s="323"/>
      <c r="F49" s="323"/>
      <c r="G49" s="323"/>
      <c r="H49" s="323"/>
      <c r="I49" s="323"/>
      <c r="J49" s="323"/>
    </row>
    <row r="50" spans="1:10" ht="22.2">
      <c r="A50" s="175"/>
      <c r="B50" s="127"/>
      <c r="D50" s="175"/>
      <c r="E50" s="256" t="s">
        <v>1</v>
      </c>
      <c r="F50" s="175"/>
      <c r="G50" s="175"/>
      <c r="H50" s="322" t="s">
        <v>2</v>
      </c>
      <c r="I50" s="322"/>
      <c r="J50" s="322"/>
    </row>
    <row r="51" spans="1:10" ht="22.2">
      <c r="A51" s="175"/>
      <c r="D51" s="177" t="s">
        <v>200</v>
      </c>
      <c r="E51" s="177"/>
      <c r="F51" s="177" t="s">
        <v>3</v>
      </c>
      <c r="H51" s="177" t="s">
        <v>200</v>
      </c>
      <c r="I51" s="177"/>
      <c r="J51" s="177" t="s">
        <v>3</v>
      </c>
    </row>
    <row r="52" spans="1:10" ht="22.2">
      <c r="A52" s="175"/>
      <c r="B52" s="164" t="s">
        <v>5</v>
      </c>
      <c r="D52" s="193">
        <v>2567</v>
      </c>
      <c r="E52" s="193"/>
      <c r="F52" s="193">
        <v>2566</v>
      </c>
      <c r="H52" s="193">
        <v>2567</v>
      </c>
      <c r="I52" s="193"/>
      <c r="J52" s="193">
        <v>2566</v>
      </c>
    </row>
    <row r="53" spans="1:10" ht="22.2">
      <c r="A53" s="255" t="s">
        <v>35</v>
      </c>
      <c r="D53" s="193" t="s">
        <v>6</v>
      </c>
      <c r="H53" s="193" t="s">
        <v>6</v>
      </c>
    </row>
    <row r="54" spans="1:10" ht="22.2">
      <c r="B54" s="195"/>
      <c r="C54" s="256"/>
      <c r="D54" s="320" t="s">
        <v>7</v>
      </c>
      <c r="E54" s="320"/>
      <c r="F54" s="320"/>
      <c r="G54" s="320"/>
      <c r="H54" s="320"/>
      <c r="I54" s="320"/>
      <c r="J54" s="320"/>
    </row>
    <row r="55" spans="1:10" ht="22.2">
      <c r="A55" s="196" t="s">
        <v>36</v>
      </c>
      <c r="D55" s="197"/>
      <c r="E55" s="197"/>
      <c r="F55" s="197"/>
      <c r="G55" s="197"/>
      <c r="H55" s="197"/>
      <c r="I55" s="197"/>
      <c r="J55" s="197"/>
    </row>
    <row r="56" spans="1:10" ht="21.6">
      <c r="A56" s="127" t="s">
        <v>37</v>
      </c>
      <c r="B56" s="164">
        <v>9</v>
      </c>
      <c r="D56" s="17">
        <v>64793</v>
      </c>
      <c r="E56" s="207"/>
      <c r="F56" s="17">
        <v>53025</v>
      </c>
      <c r="G56" s="207"/>
      <c r="H56" s="17">
        <v>0</v>
      </c>
      <c r="I56" s="207"/>
      <c r="J56" s="17">
        <v>0</v>
      </c>
    </row>
    <row r="57" spans="1:10" ht="21.6">
      <c r="A57" s="127" t="s">
        <v>38</v>
      </c>
      <c r="B57" s="164">
        <v>3</v>
      </c>
      <c r="D57" s="17">
        <v>940721</v>
      </c>
      <c r="E57" s="207"/>
      <c r="F57" s="17">
        <v>1291252</v>
      </c>
      <c r="G57" s="207"/>
      <c r="H57" s="17">
        <v>0</v>
      </c>
      <c r="I57" s="207"/>
      <c r="J57" s="17">
        <v>0</v>
      </c>
    </row>
    <row r="58" spans="1:10" ht="21.6">
      <c r="A58" s="127" t="s">
        <v>39</v>
      </c>
      <c r="B58" s="164">
        <v>9</v>
      </c>
      <c r="D58" s="17">
        <v>629246</v>
      </c>
      <c r="E58" s="207"/>
      <c r="F58" s="17">
        <v>1089006</v>
      </c>
      <c r="G58" s="207"/>
      <c r="H58" s="17">
        <v>148200</v>
      </c>
      <c r="I58" s="207"/>
      <c r="J58" s="17">
        <v>58040</v>
      </c>
    </row>
    <row r="59" spans="1:10" ht="21.6">
      <c r="A59" s="198" t="s">
        <v>40</v>
      </c>
      <c r="B59" s="164">
        <v>9</v>
      </c>
      <c r="D59" s="17">
        <v>80000</v>
      </c>
      <c r="E59" s="20"/>
      <c r="F59" s="17">
        <v>80000</v>
      </c>
      <c r="G59" s="20"/>
      <c r="H59" s="20">
        <v>0</v>
      </c>
      <c r="I59" s="20"/>
      <c r="J59" s="20">
        <v>0</v>
      </c>
    </row>
    <row r="60" spans="1:10" ht="21.6">
      <c r="A60" s="198" t="s">
        <v>41</v>
      </c>
      <c r="B60" s="164">
        <v>9</v>
      </c>
      <c r="D60" s="17">
        <v>2799205</v>
      </c>
      <c r="E60" s="20"/>
      <c r="F60" s="17">
        <v>1731279</v>
      </c>
      <c r="G60" s="20"/>
      <c r="H60" s="20">
        <v>0</v>
      </c>
      <c r="I60" s="20"/>
      <c r="J60" s="20">
        <v>0</v>
      </c>
    </row>
    <row r="61" spans="1:10" ht="21.6">
      <c r="A61" s="209" t="s">
        <v>42</v>
      </c>
      <c r="B61" s="127"/>
      <c r="C61" s="210"/>
      <c r="D61" s="20">
        <v>14412</v>
      </c>
      <c r="E61" s="15"/>
      <c r="F61" s="20">
        <v>15565</v>
      </c>
      <c r="G61" s="16"/>
      <c r="H61" s="20">
        <v>2796</v>
      </c>
      <c r="I61" s="16"/>
      <c r="J61" s="20">
        <v>2839</v>
      </c>
    </row>
    <row r="62" spans="1:10" ht="21.6">
      <c r="A62" s="198" t="s">
        <v>201</v>
      </c>
      <c r="B62" s="208">
        <v>9</v>
      </c>
      <c r="D62" s="17">
        <v>1450000</v>
      </c>
      <c r="E62" s="20"/>
      <c r="F62" s="17">
        <v>800000</v>
      </c>
      <c r="G62" s="20"/>
      <c r="H62" s="20">
        <v>450000</v>
      </c>
      <c r="I62" s="20"/>
      <c r="J62" s="20">
        <v>450000</v>
      </c>
    </row>
    <row r="63" spans="1:10" ht="21.6">
      <c r="A63" s="198" t="s">
        <v>215</v>
      </c>
      <c r="B63" s="164">
        <v>3</v>
      </c>
      <c r="D63" s="20">
        <v>0</v>
      </c>
      <c r="E63" s="20"/>
      <c r="F63" s="20">
        <v>0</v>
      </c>
      <c r="G63" s="20"/>
      <c r="H63" s="20">
        <v>273995</v>
      </c>
      <c r="I63" s="20"/>
      <c r="J63" s="20">
        <v>244277</v>
      </c>
    </row>
    <row r="64" spans="1:10" ht="21.6">
      <c r="A64" s="127" t="s">
        <v>43</v>
      </c>
      <c r="D64" s="20">
        <v>34073</v>
      </c>
      <c r="E64" s="20"/>
      <c r="F64" s="20">
        <v>29486</v>
      </c>
      <c r="G64" s="20"/>
      <c r="H64" s="17">
        <v>0</v>
      </c>
      <c r="I64" s="20"/>
      <c r="J64" s="20">
        <v>0</v>
      </c>
    </row>
    <row r="65" spans="1:12" ht="21.6">
      <c r="A65" s="127" t="s">
        <v>191</v>
      </c>
      <c r="D65" s="20">
        <v>57408</v>
      </c>
      <c r="E65" s="20"/>
      <c r="F65" s="20">
        <v>56102</v>
      </c>
      <c r="G65" s="20"/>
      <c r="H65" s="17">
        <v>0</v>
      </c>
      <c r="I65" s="20"/>
      <c r="J65" s="20">
        <v>0</v>
      </c>
    </row>
    <row r="66" spans="1:12" ht="21.6">
      <c r="A66" s="127" t="s">
        <v>228</v>
      </c>
      <c r="B66" s="164">
        <v>8</v>
      </c>
      <c r="D66" s="20">
        <v>948939</v>
      </c>
      <c r="E66" s="20"/>
      <c r="F66" s="20">
        <v>1014272</v>
      </c>
      <c r="G66" s="20"/>
      <c r="H66" s="17">
        <v>0</v>
      </c>
      <c r="I66" s="20"/>
      <c r="J66" s="20">
        <v>0</v>
      </c>
      <c r="L66" s="316"/>
    </row>
    <row r="67" spans="1:12" ht="21.6">
      <c r="A67" s="127" t="s">
        <v>44</v>
      </c>
      <c r="B67" s="164">
        <v>3</v>
      </c>
      <c r="D67" s="20">
        <v>334</v>
      </c>
      <c r="E67" s="20"/>
      <c r="F67" s="20">
        <v>527</v>
      </c>
      <c r="G67" s="20"/>
      <c r="H67" s="17">
        <v>0</v>
      </c>
      <c r="I67" s="20"/>
      <c r="J67" s="20">
        <v>0</v>
      </c>
    </row>
    <row r="68" spans="1:12" ht="21.6">
      <c r="A68" s="198" t="s">
        <v>45</v>
      </c>
      <c r="D68" s="20">
        <v>599706</v>
      </c>
      <c r="E68" s="20"/>
      <c r="F68" s="20">
        <v>340193</v>
      </c>
      <c r="G68" s="20"/>
      <c r="H68" s="20">
        <v>17002</v>
      </c>
      <c r="I68" s="20"/>
      <c r="J68" s="20">
        <v>16798</v>
      </c>
      <c r="L68" s="206"/>
    </row>
    <row r="69" spans="1:12" s="175" customFormat="1" ht="22.2">
      <c r="A69" s="203" t="s">
        <v>46</v>
      </c>
      <c r="B69" s="196"/>
      <c r="C69" s="259"/>
      <c r="D69" s="72">
        <f>SUM(D56:D68)</f>
        <v>7618837</v>
      </c>
      <c r="E69" s="73"/>
      <c r="F69" s="72">
        <f>SUM(F56:F68)</f>
        <v>6500707</v>
      </c>
      <c r="G69" s="73"/>
      <c r="H69" s="72">
        <f>SUM(H56:H68)</f>
        <v>891993</v>
      </c>
      <c r="I69" s="73"/>
      <c r="J69" s="72">
        <f>SUM(J56:J68)</f>
        <v>771954</v>
      </c>
      <c r="L69" s="234"/>
    </row>
    <row r="70" spans="1:12" ht="21.6">
      <c r="D70" s="207"/>
      <c r="E70" s="207"/>
      <c r="F70" s="207"/>
      <c r="G70" s="207"/>
      <c r="H70" s="207"/>
      <c r="I70" s="207"/>
      <c r="J70" s="207"/>
    </row>
    <row r="71" spans="1:12" ht="22.2">
      <c r="A71" s="196" t="s">
        <v>47</v>
      </c>
      <c r="D71" s="207"/>
      <c r="E71" s="207"/>
      <c r="F71" s="207"/>
      <c r="G71" s="207"/>
      <c r="H71" s="207"/>
      <c r="I71" s="207"/>
      <c r="J71" s="207"/>
    </row>
    <row r="72" spans="1:12" ht="21.6">
      <c r="A72" s="127" t="s">
        <v>48</v>
      </c>
      <c r="D72" s="207">
        <v>61040</v>
      </c>
      <c r="E72" s="207"/>
      <c r="F72" s="17">
        <v>61084</v>
      </c>
      <c r="G72" s="207"/>
      <c r="H72" s="211">
        <v>0</v>
      </c>
      <c r="I72" s="207"/>
      <c r="J72" s="17">
        <v>0</v>
      </c>
    </row>
    <row r="73" spans="1:12" ht="21.6">
      <c r="A73" s="127" t="s">
        <v>49</v>
      </c>
      <c r="B73" s="164">
        <v>9</v>
      </c>
      <c r="D73" s="207">
        <v>5354127</v>
      </c>
      <c r="E73" s="207"/>
      <c r="F73" s="17">
        <v>4677594</v>
      </c>
      <c r="G73" s="207"/>
      <c r="H73" s="14">
        <v>125704</v>
      </c>
      <c r="I73" s="207"/>
      <c r="J73" s="17">
        <v>233962</v>
      </c>
    </row>
    <row r="74" spans="1:12" ht="21.6">
      <c r="A74" s="198" t="s">
        <v>50</v>
      </c>
      <c r="B74" s="208">
        <v>9</v>
      </c>
      <c r="D74" s="20">
        <v>2343702</v>
      </c>
      <c r="E74" s="20"/>
      <c r="F74" s="20">
        <v>3796407</v>
      </c>
      <c r="G74" s="20"/>
      <c r="H74" s="20">
        <v>366800</v>
      </c>
      <c r="I74" s="20"/>
      <c r="J74" s="20">
        <v>366800</v>
      </c>
    </row>
    <row r="75" spans="1:12" ht="21.6">
      <c r="A75" s="209" t="s">
        <v>51</v>
      </c>
      <c r="B75" s="208"/>
      <c r="C75" s="210"/>
      <c r="D75" s="15">
        <v>1389135</v>
      </c>
      <c r="E75" s="15"/>
      <c r="F75" s="15">
        <v>1383444</v>
      </c>
      <c r="G75" s="15"/>
      <c r="H75" s="15">
        <v>3236</v>
      </c>
      <c r="I75" s="15"/>
      <c r="J75" s="15">
        <v>3953</v>
      </c>
    </row>
    <row r="76" spans="1:12" ht="21.6">
      <c r="A76" s="209" t="s">
        <v>52</v>
      </c>
      <c r="B76" s="208"/>
      <c r="C76" s="210"/>
      <c r="D76" s="15">
        <v>100292</v>
      </c>
      <c r="E76" s="15"/>
      <c r="F76" s="15">
        <v>99148</v>
      </c>
      <c r="G76" s="15"/>
      <c r="H76" s="15">
        <v>27883</v>
      </c>
      <c r="I76" s="15"/>
      <c r="J76" s="15">
        <v>28743</v>
      </c>
    </row>
    <row r="77" spans="1:12" ht="21.6">
      <c r="A77" s="209" t="s">
        <v>192</v>
      </c>
      <c r="B77" s="164">
        <v>8</v>
      </c>
      <c r="C77" s="210"/>
      <c r="D77" s="15">
        <v>660784</v>
      </c>
      <c r="E77" s="15"/>
      <c r="F77" s="20">
        <v>0</v>
      </c>
      <c r="G77" s="15"/>
      <c r="H77" s="211">
        <v>0</v>
      </c>
      <c r="I77" s="207"/>
      <c r="J77" s="17">
        <v>0</v>
      </c>
      <c r="L77" s="316"/>
    </row>
    <row r="78" spans="1:12" ht="21.6">
      <c r="A78" s="198" t="s">
        <v>53</v>
      </c>
      <c r="B78" s="164">
        <v>3</v>
      </c>
      <c r="D78" s="212">
        <v>547185</v>
      </c>
      <c r="E78" s="213"/>
      <c r="F78" s="15">
        <v>524459</v>
      </c>
      <c r="G78" s="213"/>
      <c r="H78" s="18">
        <v>0</v>
      </c>
      <c r="I78" s="213"/>
      <c r="J78" s="18">
        <v>0</v>
      </c>
      <c r="K78" s="233"/>
    </row>
    <row r="79" spans="1:12" s="175" customFormat="1" ht="22.2">
      <c r="A79" s="203" t="s">
        <v>54</v>
      </c>
      <c r="B79" s="195"/>
      <c r="C79" s="259"/>
      <c r="D79" s="72">
        <f>SUM(D72:D78)</f>
        <v>10456265</v>
      </c>
      <c r="E79" s="73"/>
      <c r="F79" s="72">
        <f>SUM(F72:F78)</f>
        <v>10542136</v>
      </c>
      <c r="G79" s="73"/>
      <c r="H79" s="72">
        <f>SUM(H72:H78)</f>
        <v>523623</v>
      </c>
      <c r="I79" s="73"/>
      <c r="J79" s="72">
        <f>SUM(J72:J78)</f>
        <v>633458</v>
      </c>
      <c r="L79" s="234"/>
    </row>
    <row r="80" spans="1:12" s="175" customFormat="1" ht="22.2">
      <c r="A80" s="203"/>
      <c r="B80" s="195"/>
      <c r="C80" s="259"/>
      <c r="D80" s="73"/>
      <c r="E80" s="73"/>
      <c r="F80" s="73"/>
      <c r="G80" s="73"/>
      <c r="H80" s="73"/>
      <c r="I80" s="73"/>
      <c r="J80" s="73"/>
    </row>
    <row r="81" spans="1:11" s="175" customFormat="1" ht="22.2">
      <c r="A81" s="203" t="s">
        <v>55</v>
      </c>
      <c r="B81" s="195"/>
      <c r="C81" s="259"/>
      <c r="D81" s="74">
        <f>D79+D69</f>
        <v>18075102</v>
      </c>
      <c r="E81" s="73"/>
      <c r="F81" s="74">
        <f>F79+F69</f>
        <v>17042843</v>
      </c>
      <c r="G81" s="73"/>
      <c r="H81" s="74">
        <f>H79+H69</f>
        <v>1415616</v>
      </c>
      <c r="I81" s="73"/>
      <c r="J81" s="74">
        <f>J79+J69</f>
        <v>1405412</v>
      </c>
    </row>
    <row r="82" spans="1:11" ht="21.6">
      <c r="A82" s="214"/>
      <c r="B82" s="94"/>
      <c r="D82" s="206"/>
      <c r="E82" s="206"/>
      <c r="F82" s="206"/>
      <c r="G82" s="206"/>
      <c r="H82" s="206"/>
      <c r="I82" s="206"/>
      <c r="J82" s="206"/>
    </row>
    <row r="83" spans="1:11" s="191" customFormat="1" ht="23.4">
      <c r="A83" s="190" t="s">
        <v>0</v>
      </c>
    </row>
    <row r="84" spans="1:11" s="191" customFormat="1" ht="23.4">
      <c r="A84" s="190" t="s">
        <v>196</v>
      </c>
      <c r="B84" s="190"/>
      <c r="C84" s="190"/>
      <c r="D84" s="190"/>
      <c r="E84" s="190"/>
      <c r="F84" s="190"/>
      <c r="G84" s="190"/>
      <c r="H84" s="190"/>
      <c r="I84" s="190"/>
      <c r="J84" s="190"/>
    </row>
    <row r="85" spans="1:11" ht="22.2">
      <c r="A85" s="323" t="s">
        <v>34</v>
      </c>
      <c r="B85" s="323"/>
      <c r="C85" s="323"/>
      <c r="D85" s="323"/>
      <c r="E85" s="323"/>
      <c r="F85" s="323"/>
      <c r="G85" s="323"/>
      <c r="H85" s="323"/>
      <c r="I85" s="323"/>
      <c r="J85" s="323"/>
    </row>
    <row r="86" spans="1:11" ht="22.2">
      <c r="A86" s="175"/>
      <c r="B86" s="127"/>
      <c r="D86" s="175"/>
      <c r="E86" s="259" t="s">
        <v>1</v>
      </c>
      <c r="F86" s="175"/>
      <c r="G86" s="175"/>
      <c r="H86" s="322" t="s">
        <v>2</v>
      </c>
      <c r="I86" s="322"/>
      <c r="J86" s="322"/>
    </row>
    <row r="87" spans="1:11" ht="22.2">
      <c r="A87" s="175"/>
      <c r="D87" s="177" t="s">
        <v>200</v>
      </c>
      <c r="E87" s="177"/>
      <c r="F87" s="177" t="s">
        <v>3</v>
      </c>
      <c r="H87" s="177" t="s">
        <v>200</v>
      </c>
      <c r="I87" s="177"/>
      <c r="J87" s="177" t="s">
        <v>3</v>
      </c>
    </row>
    <row r="88" spans="1:11" ht="22.2">
      <c r="A88" s="175"/>
      <c r="D88" s="193">
        <v>2567</v>
      </c>
      <c r="E88" s="193"/>
      <c r="F88" s="193">
        <v>2566</v>
      </c>
      <c r="H88" s="193">
        <v>2567</v>
      </c>
      <c r="I88" s="193"/>
      <c r="J88" s="193">
        <v>2566</v>
      </c>
    </row>
    <row r="89" spans="1:11" ht="22.2">
      <c r="A89" s="258"/>
      <c r="D89" s="193" t="s">
        <v>6</v>
      </c>
      <c r="H89" s="193" t="s">
        <v>6</v>
      </c>
    </row>
    <row r="90" spans="1:11" ht="22.2">
      <c r="B90" s="195"/>
      <c r="C90" s="259"/>
      <c r="D90" s="320" t="s">
        <v>7</v>
      </c>
      <c r="E90" s="320"/>
      <c r="F90" s="320"/>
      <c r="G90" s="320"/>
      <c r="H90" s="320"/>
      <c r="I90" s="320"/>
      <c r="J90" s="320"/>
    </row>
    <row r="91" spans="1:11" ht="22.2">
      <c r="A91" s="196" t="s">
        <v>56</v>
      </c>
      <c r="B91" s="95"/>
      <c r="D91" s="197"/>
      <c r="E91" s="197"/>
      <c r="F91" s="197"/>
      <c r="G91" s="197"/>
      <c r="H91" s="197"/>
      <c r="I91" s="197"/>
      <c r="J91" s="197"/>
    </row>
    <row r="92" spans="1:11" ht="21.6">
      <c r="A92" s="257" t="s">
        <v>57</v>
      </c>
      <c r="D92" s="197"/>
      <c r="E92" s="197"/>
      <c r="F92" s="197"/>
      <c r="G92" s="197"/>
      <c r="H92" s="197"/>
      <c r="I92" s="197"/>
      <c r="J92" s="197"/>
    </row>
    <row r="93" spans="1:11" ht="21.6">
      <c r="A93" s="215" t="s">
        <v>58</v>
      </c>
      <c r="D93" s="197"/>
      <c r="E93" s="197"/>
      <c r="F93" s="197"/>
      <c r="G93" s="197"/>
      <c r="H93" s="197"/>
      <c r="I93" s="197"/>
      <c r="J93" s="197"/>
    </row>
    <row r="94" spans="1:11" ht="22.2" thickBot="1">
      <c r="A94" s="215" t="s">
        <v>59</v>
      </c>
      <c r="D94" s="23">
        <v>3458554</v>
      </c>
      <c r="E94" s="197"/>
      <c r="F94" s="23">
        <v>3458554</v>
      </c>
      <c r="G94" s="197"/>
      <c r="H94" s="23">
        <v>3458554</v>
      </c>
      <c r="I94" s="197"/>
      <c r="J94" s="23">
        <v>3458554</v>
      </c>
    </row>
    <row r="95" spans="1:11" ht="22.2" thickTop="1">
      <c r="A95" s="215" t="s">
        <v>60</v>
      </c>
      <c r="D95" s="18"/>
      <c r="E95" s="17"/>
      <c r="F95" s="18"/>
      <c r="G95" s="18"/>
      <c r="H95" s="18"/>
      <c r="I95" s="18"/>
      <c r="J95" s="18"/>
    </row>
    <row r="96" spans="1:11" ht="21.6">
      <c r="A96" s="215" t="s">
        <v>190</v>
      </c>
      <c r="D96" s="18">
        <v>2503255</v>
      </c>
      <c r="E96" s="17"/>
      <c r="F96" s="18">
        <v>2503255</v>
      </c>
      <c r="G96" s="18"/>
      <c r="H96" s="18">
        <v>2503255</v>
      </c>
      <c r="I96" s="18"/>
      <c r="J96" s="18">
        <v>2503255</v>
      </c>
      <c r="K96" s="206"/>
    </row>
    <row r="97" spans="1:12" ht="21.6">
      <c r="A97" s="127" t="s">
        <v>61</v>
      </c>
      <c r="D97" s="18">
        <v>207161</v>
      </c>
      <c r="E97" s="18"/>
      <c r="F97" s="18">
        <v>207161</v>
      </c>
      <c r="G97" s="18"/>
      <c r="H97" s="18">
        <v>207161</v>
      </c>
      <c r="I97" s="18"/>
      <c r="J97" s="18">
        <v>207161</v>
      </c>
    </row>
    <row r="98" spans="1:12" ht="21.6">
      <c r="A98" s="127" t="s">
        <v>62</v>
      </c>
      <c r="D98" s="197"/>
      <c r="E98" s="197"/>
      <c r="F98" s="197"/>
      <c r="G98" s="197"/>
      <c r="H98" s="197"/>
      <c r="I98" s="197"/>
      <c r="J98" s="197"/>
    </row>
    <row r="99" spans="1:12" ht="21.6">
      <c r="A99" s="215" t="s">
        <v>63</v>
      </c>
      <c r="D99" s="197"/>
      <c r="E99" s="197"/>
      <c r="F99" s="197"/>
      <c r="G99" s="197"/>
      <c r="H99" s="197"/>
      <c r="I99" s="197"/>
      <c r="J99" s="197"/>
    </row>
    <row r="100" spans="1:12" ht="21.6">
      <c r="A100" s="214" t="s">
        <v>64</v>
      </c>
      <c r="D100" s="18">
        <v>82900</v>
      </c>
      <c r="E100" s="18"/>
      <c r="F100" s="18">
        <v>82900</v>
      </c>
      <c r="G100" s="18"/>
      <c r="H100" s="18">
        <v>82900</v>
      </c>
      <c r="I100" s="18"/>
      <c r="J100" s="18">
        <v>82900</v>
      </c>
    </row>
    <row r="101" spans="1:12" ht="21.6">
      <c r="A101" s="215" t="s">
        <v>65</v>
      </c>
      <c r="D101" s="18">
        <v>1317358</v>
      </c>
      <c r="E101" s="18"/>
      <c r="F101" s="18">
        <v>1453834</v>
      </c>
      <c r="G101" s="18"/>
      <c r="H101" s="18">
        <v>836068</v>
      </c>
      <c r="I101" s="18"/>
      <c r="J101" s="18">
        <v>818440</v>
      </c>
      <c r="K101" s="206"/>
    </row>
    <row r="102" spans="1:12" ht="21.6">
      <c r="A102" s="127" t="s">
        <v>66</v>
      </c>
      <c r="D102" s="22">
        <v>603424</v>
      </c>
      <c r="E102" s="18"/>
      <c r="F102" s="22">
        <v>146789</v>
      </c>
      <c r="G102" s="18"/>
      <c r="H102" s="22">
        <v>283197</v>
      </c>
      <c r="I102" s="18"/>
      <c r="J102" s="22">
        <v>135027</v>
      </c>
    </row>
    <row r="103" spans="1:12" ht="22.2">
      <c r="A103" s="175" t="s">
        <v>67</v>
      </c>
      <c r="D103" s="121">
        <f>SUM(D96:D102)</f>
        <v>4714098</v>
      </c>
      <c r="E103" s="70"/>
      <c r="F103" s="121">
        <f>SUM(F96:F102)</f>
        <v>4393939</v>
      </c>
      <c r="G103" s="70"/>
      <c r="H103" s="121">
        <f>SUM(H96:H102)</f>
        <v>3912581</v>
      </c>
      <c r="I103" s="70"/>
      <c r="J103" s="121">
        <f>SUM(J96:J102)</f>
        <v>3746783</v>
      </c>
    </row>
    <row r="104" spans="1:12" ht="21.6">
      <c r="A104" s="127" t="s">
        <v>68</v>
      </c>
      <c r="D104" s="22">
        <v>2674839</v>
      </c>
      <c r="E104" s="18"/>
      <c r="F104" s="22">
        <v>2836327</v>
      </c>
      <c r="G104" s="18"/>
      <c r="H104" s="22">
        <v>0</v>
      </c>
      <c r="I104" s="18"/>
      <c r="J104" s="22">
        <v>0</v>
      </c>
    </row>
    <row r="105" spans="1:12" ht="22.2">
      <c r="A105" s="203" t="s">
        <v>69</v>
      </c>
      <c r="D105" s="69">
        <f>SUM(D103:D104)</f>
        <v>7388937</v>
      </c>
      <c r="E105" s="63"/>
      <c r="F105" s="69">
        <f>SUM(F103:F104)</f>
        <v>7230266</v>
      </c>
      <c r="G105" s="63"/>
      <c r="H105" s="69">
        <f>SUM(H103:H104)</f>
        <v>3912581</v>
      </c>
      <c r="I105" s="63"/>
      <c r="J105" s="69">
        <f>SUM(J103:J104)</f>
        <v>3746783</v>
      </c>
      <c r="K105" s="206"/>
      <c r="L105" s="206"/>
    </row>
    <row r="106" spans="1:12" ht="22.2">
      <c r="A106" s="203"/>
      <c r="D106" s="70"/>
      <c r="E106" s="70"/>
      <c r="F106" s="70"/>
      <c r="G106" s="70"/>
      <c r="H106" s="70"/>
      <c r="I106" s="70"/>
      <c r="J106" s="70"/>
    </row>
    <row r="107" spans="1:12" ht="22.8" thickBot="1">
      <c r="A107" s="175" t="s">
        <v>70</v>
      </c>
      <c r="B107" s="195"/>
      <c r="C107" s="259"/>
      <c r="D107" s="71">
        <f>D105+D81</f>
        <v>25464039</v>
      </c>
      <c r="E107" s="70"/>
      <c r="F107" s="71">
        <f>F105+F81</f>
        <v>24273109</v>
      </c>
      <c r="G107" s="70"/>
      <c r="H107" s="71">
        <f>H105+H81</f>
        <v>5328197</v>
      </c>
      <c r="I107" s="70"/>
      <c r="J107" s="71">
        <f>J105+J81</f>
        <v>5152195</v>
      </c>
    </row>
    <row r="108" spans="1:12" ht="22.8" thickTop="1">
      <c r="C108" s="204"/>
      <c r="D108" s="18"/>
      <c r="E108" s="18"/>
      <c r="F108" s="18"/>
      <c r="G108" s="18"/>
      <c r="H108" s="18"/>
      <c r="I108" s="18"/>
      <c r="J108" s="18"/>
    </row>
    <row r="109" spans="1:12" ht="22.2">
      <c r="A109" s="319"/>
      <c r="B109" s="319"/>
      <c r="C109" s="204"/>
      <c r="D109" s="18"/>
      <c r="E109" s="18"/>
      <c r="F109" s="18"/>
      <c r="G109" s="18"/>
      <c r="H109" s="18"/>
      <c r="I109" s="18"/>
      <c r="J109" s="18"/>
    </row>
    <row r="110" spans="1:12" ht="21.6">
      <c r="B110" s="192"/>
      <c r="D110" s="206"/>
    </row>
    <row r="111" spans="1:12" ht="21.6">
      <c r="B111" s="192"/>
      <c r="D111" s="206"/>
      <c r="E111" s="206"/>
      <c r="F111" s="206"/>
      <c r="G111" s="206"/>
      <c r="H111" s="206"/>
      <c r="I111" s="206"/>
      <c r="J111" s="206"/>
    </row>
    <row r="112" spans="1:12" ht="21.6">
      <c r="B112" s="192"/>
      <c r="D112" s="206"/>
    </row>
    <row r="113" spans="2:2" ht="21.6"/>
    <row r="114" spans="2:2" ht="21.6"/>
    <row r="116" spans="2:2" ht="21.6">
      <c r="B116" s="192"/>
    </row>
    <row r="117" spans="2:2" ht="21.6">
      <c r="B117" s="192"/>
    </row>
  </sheetData>
  <mergeCells count="12">
    <mergeCell ref="A109:B109"/>
    <mergeCell ref="A46:B46"/>
    <mergeCell ref="D54:J54"/>
    <mergeCell ref="D8:J8"/>
    <mergeCell ref="A3:J3"/>
    <mergeCell ref="D4:F4"/>
    <mergeCell ref="H4:J4"/>
    <mergeCell ref="A49:J49"/>
    <mergeCell ref="H50:J50"/>
    <mergeCell ref="A85:J85"/>
    <mergeCell ref="H86:J86"/>
    <mergeCell ref="D90:J90"/>
  </mergeCells>
  <pageMargins left="0.8" right="0.8" top="0.48" bottom="0.4" header="0.5" footer="0.5"/>
  <pageSetup paperSize="9" scale="71" firstPageNumber="3" fitToHeight="0" orientation="portrait" useFirstPageNumber="1" r:id="rId1"/>
  <headerFooter alignWithMargins="0">
    <oddFooter>&amp;L&amp;15  หมายเหตุประกอบงบการเงินเป็นส่วนหนึ่งของงบการเงินระหว่างกาลนี้&amp;14
&amp;C&amp;15&amp;P</oddFooter>
  </headerFooter>
  <rowBreaks count="2" manualBreakCount="2">
    <brk id="46" max="16383" man="1"/>
    <brk id="82"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2"/>
  <sheetViews>
    <sheetView tabSelected="1" view="pageBreakPreview" topLeftCell="A16" zoomScale="85" zoomScaleNormal="115" zoomScaleSheetLayoutView="85" workbookViewId="0">
      <selection activeCell="B29" sqref="B29"/>
    </sheetView>
  </sheetViews>
  <sheetFormatPr defaultColWidth="10.625" defaultRowHeight="22.05" customHeight="1"/>
  <cols>
    <col min="1" max="1" width="74.125" style="187" customWidth="1"/>
    <col min="2" max="2" width="11.125" style="238" customWidth="1"/>
    <col min="3" max="3" width="1.625" style="186" customWidth="1"/>
    <col min="4" max="4" width="15.125" style="187" customWidth="1"/>
    <col min="5" max="5" width="1.625" style="187" customWidth="1"/>
    <col min="6" max="6" width="15.125" style="187" customWidth="1"/>
    <col min="7" max="7" width="1.625" style="232" customWidth="1"/>
    <col min="8" max="8" width="15.125" style="187" customWidth="1"/>
    <col min="9" max="9" width="1.5" style="187" customWidth="1"/>
    <col min="10" max="10" width="15.125" style="187" customWidth="1"/>
    <col min="11" max="11" width="2" style="187" customWidth="1"/>
    <col min="12" max="16384" width="10.625" style="187"/>
  </cols>
  <sheetData>
    <row r="1" spans="1:16" s="159" customFormat="1" ht="22.05" customHeight="1">
      <c r="A1" s="128" t="s">
        <v>0</v>
      </c>
      <c r="B1" s="236"/>
      <c r="C1" s="128"/>
      <c r="D1" s="128"/>
      <c r="E1" s="128"/>
      <c r="F1" s="128"/>
      <c r="G1" s="218"/>
      <c r="H1" s="128"/>
      <c r="I1" s="128"/>
      <c r="J1" s="128"/>
      <c r="K1" s="128"/>
      <c r="L1" s="128"/>
      <c r="M1" s="128"/>
      <c r="N1" s="128"/>
      <c r="O1" s="128"/>
      <c r="P1" s="128"/>
    </row>
    <row r="2" spans="1:16" s="159" customFormat="1" ht="22.05" customHeight="1">
      <c r="A2" s="160" t="s">
        <v>71</v>
      </c>
      <c r="B2" s="237"/>
      <c r="C2" s="160"/>
      <c r="D2" s="160"/>
      <c r="E2" s="160"/>
      <c r="F2" s="160"/>
      <c r="G2" s="219"/>
      <c r="H2" s="160"/>
      <c r="I2" s="160"/>
      <c r="J2" s="160"/>
    </row>
    <row r="3" spans="1:16" s="159" customFormat="1" ht="22.05" customHeight="1">
      <c r="A3" s="160"/>
      <c r="B3" s="237"/>
      <c r="C3" s="160"/>
      <c r="D3" s="160"/>
      <c r="E3" s="160"/>
      <c r="F3" s="160"/>
      <c r="G3" s="219"/>
      <c r="H3" s="160"/>
      <c r="I3" s="160"/>
      <c r="J3" s="160"/>
    </row>
    <row r="4" spans="1:16" s="162" customFormat="1" ht="22.05" customHeight="1">
      <c r="A4" s="161"/>
      <c r="B4" s="163"/>
      <c r="D4" s="326" t="s">
        <v>1</v>
      </c>
      <c r="E4" s="326"/>
      <c r="F4" s="326"/>
      <c r="G4" s="326"/>
      <c r="H4" s="326" t="s">
        <v>2</v>
      </c>
      <c r="I4" s="326"/>
      <c r="J4" s="326"/>
    </row>
    <row r="5" spans="1:16" s="162" customFormat="1" ht="22.05" customHeight="1">
      <c r="A5" s="161"/>
      <c r="B5" s="260"/>
      <c r="C5" s="260"/>
      <c r="D5" s="325" t="s">
        <v>72</v>
      </c>
      <c r="E5" s="325"/>
      <c r="F5" s="325"/>
      <c r="G5" s="220"/>
      <c r="H5" s="325" t="s">
        <v>72</v>
      </c>
      <c r="I5" s="325"/>
      <c r="J5" s="325"/>
    </row>
    <row r="6" spans="1:16" s="162" customFormat="1" ht="22.05" customHeight="1">
      <c r="A6" s="161"/>
      <c r="B6" s="163"/>
      <c r="C6" s="260"/>
      <c r="D6" s="325" t="s">
        <v>202</v>
      </c>
      <c r="E6" s="325"/>
      <c r="F6" s="325"/>
      <c r="G6" s="220"/>
      <c r="H6" s="325" t="s">
        <v>202</v>
      </c>
      <c r="I6" s="325"/>
      <c r="J6" s="325"/>
    </row>
    <row r="7" spans="1:16" s="162" customFormat="1" ht="22.05" customHeight="1">
      <c r="A7" s="161"/>
      <c r="B7" s="164" t="s">
        <v>5</v>
      </c>
      <c r="C7" s="260"/>
      <c r="D7" s="163">
        <v>2567</v>
      </c>
      <c r="F7" s="163">
        <v>2566</v>
      </c>
      <c r="G7" s="221"/>
      <c r="H7" s="163">
        <v>2567</v>
      </c>
      <c r="J7" s="163">
        <v>2566</v>
      </c>
    </row>
    <row r="8" spans="1:16" s="162" customFormat="1" ht="22.05" customHeight="1">
      <c r="A8" s="161"/>
      <c r="B8" s="260"/>
      <c r="C8" s="165"/>
      <c r="D8" s="324" t="s">
        <v>7</v>
      </c>
      <c r="E8" s="324"/>
      <c r="F8" s="324"/>
      <c r="G8" s="324"/>
      <c r="H8" s="324"/>
      <c r="I8" s="324"/>
      <c r="J8" s="324"/>
    </row>
    <row r="9" spans="1:16" s="162" customFormat="1" ht="22.05" customHeight="1">
      <c r="A9" s="166" t="s">
        <v>73</v>
      </c>
      <c r="B9" s="260"/>
      <c r="C9" s="260"/>
      <c r="G9" s="222"/>
      <c r="H9" s="167"/>
      <c r="I9" s="167"/>
      <c r="J9" s="167"/>
    </row>
    <row r="10" spans="1:16" s="162" customFormat="1" ht="22.05" customHeight="1">
      <c r="A10" s="168" t="s">
        <v>74</v>
      </c>
      <c r="B10" s="169">
        <v>3</v>
      </c>
      <c r="C10" s="169"/>
      <c r="D10" s="25">
        <v>76597</v>
      </c>
      <c r="E10" s="26"/>
      <c r="F10" s="25">
        <v>11233</v>
      </c>
      <c r="G10" s="223"/>
      <c r="H10" s="25">
        <v>53339</v>
      </c>
      <c r="I10" s="26"/>
      <c r="J10" s="25">
        <v>25811</v>
      </c>
      <c r="K10" s="27"/>
      <c r="L10" s="265"/>
      <c r="M10" s="170"/>
    </row>
    <row r="11" spans="1:16" s="162" customFormat="1" ht="22.05" customHeight="1">
      <c r="A11" s="168" t="s">
        <v>75</v>
      </c>
      <c r="B11" s="169"/>
      <c r="C11" s="169"/>
      <c r="D11" s="17">
        <v>143348</v>
      </c>
      <c r="E11" s="26"/>
      <c r="F11" s="106">
        <v>0</v>
      </c>
      <c r="G11" s="223"/>
      <c r="H11" s="106">
        <v>0</v>
      </c>
      <c r="I11" s="26"/>
      <c r="J11" s="106">
        <v>0</v>
      </c>
      <c r="K11" s="27"/>
      <c r="L11" s="170"/>
      <c r="M11" s="170"/>
    </row>
    <row r="12" spans="1:16" s="162" customFormat="1" ht="22.05" customHeight="1">
      <c r="A12" s="168" t="s">
        <v>76</v>
      </c>
      <c r="B12" s="169">
        <v>3</v>
      </c>
      <c r="C12" s="169"/>
      <c r="D12" s="17">
        <v>172183</v>
      </c>
      <c r="E12" s="26"/>
      <c r="F12" s="106">
        <v>0</v>
      </c>
      <c r="G12" s="223"/>
      <c r="H12" s="106">
        <v>0</v>
      </c>
      <c r="I12" s="26"/>
      <c r="J12" s="106">
        <v>0</v>
      </c>
      <c r="K12" s="27"/>
      <c r="L12" s="170"/>
      <c r="M12" s="170"/>
    </row>
    <row r="13" spans="1:16" s="162" customFormat="1" ht="22.05" customHeight="1">
      <c r="A13" s="168" t="s">
        <v>77</v>
      </c>
      <c r="B13" s="169">
        <v>3</v>
      </c>
      <c r="C13" s="169"/>
      <c r="D13" s="17">
        <v>27392</v>
      </c>
      <c r="E13" s="26"/>
      <c r="F13" s="106">
        <v>0</v>
      </c>
      <c r="G13" s="223"/>
      <c r="H13" s="106">
        <v>0</v>
      </c>
      <c r="I13" s="26"/>
      <c r="J13" s="106">
        <v>0</v>
      </c>
      <c r="K13" s="27"/>
      <c r="L13" s="170"/>
      <c r="M13" s="170"/>
    </row>
    <row r="14" spans="1:16" s="162" customFormat="1" ht="22.05" customHeight="1">
      <c r="A14" s="168" t="s">
        <v>78</v>
      </c>
      <c r="B14" s="169">
        <v>3</v>
      </c>
      <c r="C14" s="169"/>
      <c r="D14" s="17">
        <v>61545</v>
      </c>
      <c r="E14" s="26"/>
      <c r="F14" s="106">
        <v>0</v>
      </c>
      <c r="G14" s="223"/>
      <c r="H14" s="106">
        <v>0</v>
      </c>
      <c r="I14" s="26"/>
      <c r="J14" s="106">
        <v>0</v>
      </c>
      <c r="K14" s="27"/>
      <c r="L14" s="170"/>
      <c r="M14" s="170"/>
    </row>
    <row r="15" spans="1:16" s="162" customFormat="1" ht="22.05" customHeight="1">
      <c r="A15" s="168" t="s">
        <v>79</v>
      </c>
      <c r="B15" s="169"/>
      <c r="C15" s="169"/>
      <c r="D15" s="17">
        <v>0</v>
      </c>
      <c r="E15" s="26"/>
      <c r="F15" s="91">
        <v>0</v>
      </c>
      <c r="G15" s="223"/>
      <c r="H15" s="17">
        <v>458</v>
      </c>
      <c r="I15" s="26"/>
      <c r="J15" s="91">
        <v>0</v>
      </c>
      <c r="K15" s="27"/>
      <c r="L15" s="170"/>
      <c r="M15" s="170"/>
    </row>
    <row r="16" spans="1:16" s="162" customFormat="1" ht="22.05" customHeight="1">
      <c r="A16" s="171" t="s">
        <v>80</v>
      </c>
      <c r="B16" s="169">
        <v>3</v>
      </c>
      <c r="C16" s="169"/>
      <c r="D16" s="25">
        <v>67521</v>
      </c>
      <c r="E16" s="25"/>
      <c r="F16" s="25">
        <v>3687</v>
      </c>
      <c r="G16" s="35"/>
      <c r="H16" s="25">
        <v>18</v>
      </c>
      <c r="I16" s="25"/>
      <c r="J16" s="25">
        <v>40</v>
      </c>
      <c r="K16" s="27"/>
    </row>
    <row r="17" spans="1:13" s="162" customFormat="1" ht="22.05" customHeight="1">
      <c r="A17" s="172" t="s">
        <v>81</v>
      </c>
      <c r="B17" s="260"/>
      <c r="C17" s="260"/>
      <c r="D17" s="85">
        <f>SUM(D10:D16)</f>
        <v>548586</v>
      </c>
      <c r="E17" s="36"/>
      <c r="F17" s="85">
        <f>SUM(F10:F16)</f>
        <v>14920</v>
      </c>
      <c r="G17" s="224">
        <f>SUM(G10:G16)</f>
        <v>0</v>
      </c>
      <c r="H17" s="85">
        <f>SUM(H10:H16)</f>
        <v>53815</v>
      </c>
      <c r="I17" s="36"/>
      <c r="J17" s="85">
        <f>SUM(J10:J16)</f>
        <v>25851</v>
      </c>
      <c r="K17" s="27"/>
    </row>
    <row r="18" spans="1:13" s="162" customFormat="1" ht="22.05" customHeight="1">
      <c r="A18" s="173"/>
      <c r="B18" s="260"/>
      <c r="C18" s="260"/>
      <c r="D18" s="25"/>
      <c r="E18" s="25"/>
      <c r="F18" s="25"/>
      <c r="G18" s="35"/>
      <c r="H18" s="25"/>
      <c r="I18" s="25"/>
      <c r="J18" s="25"/>
      <c r="K18" s="27"/>
    </row>
    <row r="19" spans="1:13" s="162" customFormat="1" ht="22.05" customHeight="1">
      <c r="A19" s="166" t="s">
        <v>82</v>
      </c>
      <c r="B19" s="260"/>
      <c r="C19" s="260"/>
      <c r="D19" s="26"/>
      <c r="E19" s="26"/>
      <c r="F19" s="26"/>
      <c r="G19" s="223"/>
      <c r="H19" s="26"/>
      <c r="I19" s="26"/>
      <c r="J19" s="26"/>
      <c r="K19" s="27"/>
    </row>
    <row r="20" spans="1:13" s="162" customFormat="1" ht="22.05" customHeight="1">
      <c r="A20" s="171" t="s">
        <v>83</v>
      </c>
      <c r="B20" s="260"/>
      <c r="C20" s="260"/>
      <c r="D20" s="29">
        <v>11201</v>
      </c>
      <c r="E20" s="26"/>
      <c r="F20" s="29">
        <v>12650</v>
      </c>
      <c r="G20" s="223"/>
      <c r="H20" s="25">
        <v>11201</v>
      </c>
      <c r="I20" s="26"/>
      <c r="J20" s="25">
        <v>10825</v>
      </c>
      <c r="K20" s="27"/>
    </row>
    <row r="21" spans="1:13" s="162" customFormat="1" ht="22.05" customHeight="1">
      <c r="A21" s="171" t="s">
        <v>84</v>
      </c>
      <c r="B21" s="260"/>
      <c r="C21" s="260"/>
      <c r="D21" s="29">
        <v>110201</v>
      </c>
      <c r="E21" s="26"/>
      <c r="F21" s="101">
        <v>0</v>
      </c>
      <c r="G21" s="223"/>
      <c r="H21" s="106">
        <v>0</v>
      </c>
      <c r="I21" s="26"/>
      <c r="J21" s="106">
        <v>0</v>
      </c>
      <c r="K21" s="27"/>
    </row>
    <row r="22" spans="1:13" s="162" customFormat="1" ht="22.05" customHeight="1">
      <c r="A22" s="171" t="s">
        <v>85</v>
      </c>
      <c r="B22" s="260"/>
      <c r="C22" s="260"/>
      <c r="D22" s="29">
        <v>73914</v>
      </c>
      <c r="E22" s="26"/>
      <c r="F22" s="101">
        <v>0</v>
      </c>
      <c r="G22" s="223"/>
      <c r="H22" s="106">
        <v>0</v>
      </c>
      <c r="I22" s="26"/>
      <c r="J22" s="106">
        <v>0</v>
      </c>
      <c r="K22" s="27"/>
    </row>
    <row r="23" spans="1:13" s="162" customFormat="1" ht="22.05" customHeight="1">
      <c r="A23" s="171" t="s">
        <v>86</v>
      </c>
      <c r="B23" s="260"/>
      <c r="C23" s="260"/>
      <c r="D23" s="29">
        <v>9032</v>
      </c>
      <c r="E23" s="26"/>
      <c r="F23" s="101">
        <v>0</v>
      </c>
      <c r="G23" s="223"/>
      <c r="H23" s="106">
        <v>0</v>
      </c>
      <c r="I23" s="26"/>
      <c r="J23" s="106">
        <v>0</v>
      </c>
      <c r="K23" s="27"/>
    </row>
    <row r="24" spans="1:13" s="162" customFormat="1" ht="22.05" customHeight="1">
      <c r="A24" s="171" t="s">
        <v>87</v>
      </c>
      <c r="B24" s="260"/>
      <c r="C24" s="260"/>
      <c r="D24" s="29">
        <v>92690</v>
      </c>
      <c r="E24" s="26"/>
      <c r="F24" s="101">
        <v>0</v>
      </c>
      <c r="G24" s="223"/>
      <c r="H24" s="106">
        <v>0</v>
      </c>
      <c r="I24" s="26"/>
      <c r="J24" s="106">
        <v>0</v>
      </c>
      <c r="K24" s="27"/>
      <c r="M24" s="180"/>
    </row>
    <row r="25" spans="1:13" s="162" customFormat="1" ht="22.05" customHeight="1">
      <c r="A25" s="171" t="s">
        <v>88</v>
      </c>
      <c r="B25" s="260"/>
      <c r="C25" s="260"/>
      <c r="D25" s="29">
        <v>34170</v>
      </c>
      <c r="E25" s="26"/>
      <c r="F25" s="101">
        <v>0</v>
      </c>
      <c r="G25" s="223"/>
      <c r="H25" s="106">
        <v>0</v>
      </c>
      <c r="I25" s="26"/>
      <c r="J25" s="106">
        <v>0</v>
      </c>
      <c r="K25" s="27"/>
    </row>
    <row r="26" spans="1:13" s="162" customFormat="1" ht="22.05" customHeight="1">
      <c r="A26" s="171" t="s">
        <v>89</v>
      </c>
      <c r="B26" s="169">
        <v>3</v>
      </c>
      <c r="C26" s="169"/>
      <c r="D26" s="29">
        <v>232101</v>
      </c>
      <c r="E26" s="25"/>
      <c r="F26" s="29">
        <v>5708</v>
      </c>
      <c r="G26" s="35"/>
      <c r="H26" s="25">
        <v>8103</v>
      </c>
      <c r="I26" s="25"/>
      <c r="J26" s="25">
        <v>5401</v>
      </c>
      <c r="K26" s="27"/>
    </row>
    <row r="27" spans="1:13" s="162" customFormat="1" ht="22.05" customHeight="1">
      <c r="A27" s="315" t="s">
        <v>234</v>
      </c>
      <c r="B27" s="169">
        <v>8</v>
      </c>
      <c r="C27" s="169"/>
      <c r="D27" s="29">
        <v>50451</v>
      </c>
      <c r="E27" s="25"/>
      <c r="F27" s="101">
        <v>0</v>
      </c>
      <c r="G27" s="223"/>
      <c r="H27" s="106">
        <v>0</v>
      </c>
      <c r="I27" s="26"/>
      <c r="J27" s="106">
        <v>0</v>
      </c>
      <c r="K27" s="27"/>
    </row>
    <row r="28" spans="1:13" s="162" customFormat="1" ht="22.05" customHeight="1">
      <c r="A28" s="171" t="s">
        <v>90</v>
      </c>
      <c r="B28" s="169"/>
      <c r="C28" s="169"/>
      <c r="D28" s="101">
        <v>32992</v>
      </c>
      <c r="E28" s="25"/>
      <c r="F28" s="106">
        <v>510</v>
      </c>
      <c r="G28" s="35"/>
      <c r="H28" s="106">
        <v>0</v>
      </c>
      <c r="I28" s="25"/>
      <c r="J28" s="106">
        <v>510</v>
      </c>
      <c r="K28" s="27"/>
      <c r="L28" s="264"/>
    </row>
    <row r="29" spans="1:13" s="162" customFormat="1" ht="22.05" customHeight="1">
      <c r="A29" s="172" t="s">
        <v>91</v>
      </c>
      <c r="B29" s="260"/>
      <c r="C29" s="174"/>
      <c r="D29" s="85">
        <f>SUM(D20:D28)</f>
        <v>646752</v>
      </c>
      <c r="E29" s="37"/>
      <c r="F29" s="85">
        <f>SUM(F20:F28)</f>
        <v>18868</v>
      </c>
      <c r="G29" s="224">
        <f>SUM(G20:G26)</f>
        <v>0</v>
      </c>
      <c r="H29" s="85">
        <f>SUM(H20:H28)</f>
        <v>19304</v>
      </c>
      <c r="I29" s="36"/>
      <c r="J29" s="85">
        <f>SUM(J20:J28)</f>
        <v>16736</v>
      </c>
      <c r="K29" s="27"/>
    </row>
    <row r="30" spans="1:13" s="162" customFormat="1" ht="22.05" customHeight="1">
      <c r="A30" s="172"/>
      <c r="B30" s="260"/>
      <c r="C30" s="174"/>
      <c r="D30" s="33"/>
      <c r="E30" s="26"/>
      <c r="F30" s="33"/>
      <c r="G30" s="35"/>
      <c r="H30" s="33"/>
      <c r="I30" s="25"/>
      <c r="J30" s="33"/>
      <c r="K30" s="27"/>
    </row>
    <row r="31" spans="1:13" s="162" customFormat="1" ht="22.05" customHeight="1">
      <c r="A31" s="175" t="s">
        <v>230</v>
      </c>
      <c r="B31" s="260"/>
      <c r="C31" s="174"/>
      <c r="D31" s="86">
        <f>D17-D29</f>
        <v>-98166</v>
      </c>
      <c r="E31" s="36"/>
      <c r="F31" s="93">
        <f>F17-F29</f>
        <v>-3948</v>
      </c>
      <c r="G31" s="224"/>
      <c r="H31" s="86">
        <f>H17-H29</f>
        <v>34511</v>
      </c>
      <c r="I31" s="36"/>
      <c r="J31" s="93">
        <f>J17-J29</f>
        <v>9115</v>
      </c>
      <c r="K31" s="27"/>
    </row>
    <row r="32" spans="1:13" s="162" customFormat="1" ht="22.05" customHeight="1">
      <c r="A32" s="171" t="s">
        <v>92</v>
      </c>
      <c r="B32" s="169">
        <v>3</v>
      </c>
      <c r="C32" s="169"/>
      <c r="D32" s="29">
        <v>-192598</v>
      </c>
      <c r="E32" s="30"/>
      <c r="F32" s="29">
        <v>-7017</v>
      </c>
      <c r="G32" s="35"/>
      <c r="H32" s="25">
        <f>-16883</f>
        <v>-16883</v>
      </c>
      <c r="I32" s="25"/>
      <c r="J32" s="25">
        <v>-7017</v>
      </c>
      <c r="K32" s="27"/>
    </row>
    <row r="33" spans="1:11" s="162" customFormat="1" ht="22.05" customHeight="1">
      <c r="A33" s="127" t="s">
        <v>227</v>
      </c>
      <c r="B33" s="260">
        <v>6</v>
      </c>
      <c r="C33" s="260"/>
      <c r="D33" s="25">
        <v>47843</v>
      </c>
      <c r="E33" s="29"/>
      <c r="F33" s="101">
        <v>1569</v>
      </c>
      <c r="G33" s="225"/>
      <c r="H33" s="106">
        <v>0</v>
      </c>
      <c r="I33" s="29"/>
      <c r="J33" s="101">
        <v>0</v>
      </c>
      <c r="K33" s="27"/>
    </row>
    <row r="34" spans="1:11" s="162" customFormat="1" ht="22.05" customHeight="1">
      <c r="A34" s="172" t="s">
        <v>229</v>
      </c>
      <c r="B34" s="260"/>
      <c r="C34" s="165"/>
      <c r="D34" s="120">
        <f>SUM(D31:D33)</f>
        <v>-242921</v>
      </c>
      <c r="E34" s="92"/>
      <c r="F34" s="120">
        <f>SUM(F31:F33)</f>
        <v>-9396</v>
      </c>
      <c r="G34" s="226"/>
      <c r="H34" s="120">
        <f>SUM(H31:H33)</f>
        <v>17628</v>
      </c>
      <c r="I34" s="92"/>
      <c r="J34" s="120">
        <f>SUM(J31:J33)</f>
        <v>2098</v>
      </c>
      <c r="K34" s="27"/>
    </row>
    <row r="35" spans="1:11" s="162" customFormat="1" ht="22.05" customHeight="1">
      <c r="A35" s="171" t="s">
        <v>216</v>
      </c>
      <c r="B35" s="260"/>
      <c r="C35" s="165"/>
      <c r="D35" s="107">
        <v>-57445</v>
      </c>
      <c r="E35" s="25"/>
      <c r="F35" s="103">
        <v>0</v>
      </c>
      <c r="G35" s="35"/>
      <c r="H35" s="106">
        <v>0</v>
      </c>
      <c r="I35" s="25"/>
      <c r="J35" s="103">
        <v>0</v>
      </c>
      <c r="K35" s="27"/>
    </row>
    <row r="36" spans="1:11" s="162" customFormat="1" ht="22.05" customHeight="1">
      <c r="A36" s="161" t="s">
        <v>210</v>
      </c>
      <c r="B36" s="260"/>
      <c r="C36" s="260"/>
      <c r="D36" s="104">
        <f>SUM(D34:D35)</f>
        <v>-300366</v>
      </c>
      <c r="E36" s="38"/>
      <c r="F36" s="104">
        <f>SUM(F34:F35)</f>
        <v>-9396</v>
      </c>
      <c r="G36" s="227"/>
      <c r="H36" s="102">
        <f>SUM(H34:H35)</f>
        <v>17628</v>
      </c>
      <c r="I36" s="38"/>
      <c r="J36" s="104">
        <f>SUM(J34:J35)</f>
        <v>2098</v>
      </c>
      <c r="K36" s="27"/>
    </row>
    <row r="37" spans="1:11" s="162" customFormat="1" ht="22.05" customHeight="1">
      <c r="B37" s="260"/>
      <c r="C37" s="165"/>
      <c r="D37" s="216"/>
      <c r="G37" s="221"/>
      <c r="K37" s="27"/>
    </row>
    <row r="38" spans="1:11" s="162" customFormat="1" ht="22.05" customHeight="1">
      <c r="A38" s="160" t="s">
        <v>0</v>
      </c>
      <c r="B38" s="237"/>
      <c r="C38" s="160"/>
      <c r="D38" s="160"/>
      <c r="E38" s="160"/>
      <c r="F38" s="160"/>
      <c r="G38" s="219"/>
      <c r="H38" s="160"/>
      <c r="I38" s="160"/>
      <c r="J38" s="160"/>
      <c r="K38" s="27"/>
    </row>
    <row r="39" spans="1:11" s="162" customFormat="1" ht="22.05" customHeight="1">
      <c r="A39" s="160" t="s">
        <v>71</v>
      </c>
      <c r="B39" s="237"/>
      <c r="C39" s="160"/>
      <c r="D39" s="160"/>
      <c r="E39" s="160"/>
      <c r="F39" s="160"/>
      <c r="G39" s="219"/>
      <c r="H39" s="160"/>
      <c r="I39" s="160"/>
      <c r="J39" s="160"/>
      <c r="K39" s="27"/>
    </row>
    <row r="40" spans="1:11" s="162" customFormat="1" ht="22.05" customHeight="1">
      <c r="A40" s="327"/>
      <c r="B40" s="327"/>
      <c r="C40" s="327"/>
      <c r="D40" s="327"/>
      <c r="E40" s="327"/>
      <c r="F40" s="327"/>
      <c r="G40" s="327"/>
      <c r="H40" s="327"/>
      <c r="I40" s="327"/>
      <c r="J40" s="327"/>
      <c r="K40" s="27"/>
    </row>
    <row r="41" spans="1:11" s="162" customFormat="1" ht="22.05" customHeight="1">
      <c r="B41" s="163"/>
      <c r="D41" s="326" t="s">
        <v>1</v>
      </c>
      <c r="E41" s="326"/>
      <c r="F41" s="326"/>
      <c r="G41" s="326"/>
      <c r="H41" s="326" t="s">
        <v>2</v>
      </c>
      <c r="I41" s="326"/>
      <c r="J41" s="326"/>
      <c r="K41" s="27"/>
    </row>
    <row r="42" spans="1:11" s="162" customFormat="1" ht="22.05" customHeight="1">
      <c r="B42" s="260"/>
      <c r="C42" s="260"/>
      <c r="D42" s="325" t="s">
        <v>72</v>
      </c>
      <c r="E42" s="325"/>
      <c r="F42" s="325"/>
      <c r="G42" s="220"/>
      <c r="H42" s="325" t="s">
        <v>72</v>
      </c>
      <c r="I42" s="325"/>
      <c r="J42" s="325"/>
      <c r="K42" s="27"/>
    </row>
    <row r="43" spans="1:11" s="162" customFormat="1" ht="22.05" customHeight="1">
      <c r="B43" s="260"/>
      <c r="C43" s="260"/>
      <c r="D43" s="325" t="s">
        <v>202</v>
      </c>
      <c r="E43" s="325"/>
      <c r="F43" s="325"/>
      <c r="G43" s="220"/>
      <c r="H43" s="325" t="s">
        <v>202</v>
      </c>
      <c r="I43" s="325"/>
      <c r="J43" s="325"/>
      <c r="K43" s="27"/>
    </row>
    <row r="44" spans="1:11" s="162" customFormat="1" ht="22.05" customHeight="1">
      <c r="B44" s="260"/>
      <c r="C44" s="260"/>
      <c r="D44" s="163">
        <v>2567</v>
      </c>
      <c r="F44" s="163">
        <v>2566</v>
      </c>
      <c r="G44" s="221"/>
      <c r="H44" s="163">
        <v>2567</v>
      </c>
      <c r="J44" s="163">
        <v>2566</v>
      </c>
      <c r="K44" s="27"/>
    </row>
    <row r="45" spans="1:11" s="162" customFormat="1" ht="22.05" customHeight="1">
      <c r="B45" s="260"/>
      <c r="C45" s="260"/>
      <c r="D45" s="324" t="s">
        <v>7</v>
      </c>
      <c r="E45" s="324"/>
      <c r="F45" s="324"/>
      <c r="G45" s="324"/>
      <c r="H45" s="324"/>
      <c r="I45" s="324"/>
      <c r="J45" s="324"/>
      <c r="K45" s="27"/>
    </row>
    <row r="46" spans="1:11" s="162" customFormat="1" ht="22.05" customHeight="1">
      <c r="A46" s="179" t="s">
        <v>93</v>
      </c>
      <c r="B46" s="260"/>
      <c r="C46" s="174"/>
      <c r="D46" s="180"/>
      <c r="F46" s="180"/>
      <c r="G46" s="221"/>
      <c r="H46" s="180"/>
      <c r="I46" s="180"/>
      <c r="J46" s="180"/>
      <c r="K46" s="27"/>
    </row>
    <row r="47" spans="1:11" s="162" customFormat="1" ht="22.05" customHeight="1">
      <c r="A47" s="181" t="s">
        <v>94</v>
      </c>
      <c r="B47" s="260"/>
      <c r="C47" s="174"/>
      <c r="D47" s="180"/>
      <c r="E47" s="180"/>
      <c r="F47" s="180"/>
      <c r="G47" s="228"/>
      <c r="H47" s="180"/>
      <c r="I47" s="180"/>
      <c r="J47" s="180"/>
      <c r="K47" s="27"/>
    </row>
    <row r="48" spans="1:11" s="162" customFormat="1" ht="22.05" customHeight="1">
      <c r="A48" s="182" t="s">
        <v>189</v>
      </c>
      <c r="B48" s="260"/>
      <c r="C48" s="174"/>
      <c r="D48" s="92">
        <v>0</v>
      </c>
      <c r="E48" s="25"/>
      <c r="F48" s="25">
        <v>9363</v>
      </c>
      <c r="G48" s="225"/>
      <c r="H48" s="262">
        <v>0</v>
      </c>
      <c r="I48" s="31"/>
      <c r="J48" s="29">
        <v>14</v>
      </c>
      <c r="K48" s="27"/>
    </row>
    <row r="49" spans="1:11" s="162" customFormat="1" ht="22.05" customHeight="1">
      <c r="A49" s="168" t="s">
        <v>95</v>
      </c>
      <c r="B49" s="260"/>
      <c r="C49" s="174"/>
      <c r="D49" s="32">
        <v>21662</v>
      </c>
      <c r="E49" s="25"/>
      <c r="F49" s="32">
        <v>-4684</v>
      </c>
      <c r="G49" s="225"/>
      <c r="H49" s="22">
        <v>0</v>
      </c>
      <c r="I49" s="123"/>
      <c r="J49" s="22">
        <v>0</v>
      </c>
      <c r="K49" s="27"/>
    </row>
    <row r="50" spans="1:11" s="162" customFormat="1" ht="22.05" customHeight="1">
      <c r="A50" s="179" t="s">
        <v>96</v>
      </c>
      <c r="B50" s="260"/>
      <c r="C50" s="174"/>
      <c r="D50" s="87">
        <f>SUM(D48:D49)</f>
        <v>21662</v>
      </c>
      <c r="E50" s="37"/>
      <c r="F50" s="87">
        <f>SUM(F48:F49)</f>
        <v>4679</v>
      </c>
      <c r="G50" s="229"/>
      <c r="H50" s="263">
        <f>SUM(H48:H49)</f>
        <v>0</v>
      </c>
      <c r="I50" s="37"/>
      <c r="J50" s="87">
        <f>SUM(J48:J49)</f>
        <v>14</v>
      </c>
      <c r="K50" s="27"/>
    </row>
    <row r="51" spans="1:11" s="162" customFormat="1" ht="22.05" customHeight="1">
      <c r="A51" s="183"/>
      <c r="B51" s="260"/>
      <c r="C51" s="174"/>
      <c r="D51" s="25"/>
      <c r="E51" s="25"/>
      <c r="F51" s="25"/>
      <c r="G51" s="225"/>
      <c r="H51" s="25"/>
      <c r="I51" s="31"/>
      <c r="J51" s="25"/>
      <c r="K51" s="27"/>
    </row>
    <row r="52" spans="1:11" s="162" customFormat="1" ht="22.05" customHeight="1">
      <c r="A52" s="184" t="s">
        <v>97</v>
      </c>
      <c r="B52" s="260"/>
      <c r="C52" s="174"/>
      <c r="D52" s="25"/>
      <c r="E52" s="25"/>
      <c r="F52" s="25"/>
      <c r="G52" s="225"/>
      <c r="H52" s="28"/>
      <c r="I52" s="31"/>
      <c r="J52" s="28"/>
      <c r="K52" s="27"/>
    </row>
    <row r="53" spans="1:11" s="162" customFormat="1" ht="22.05" customHeight="1">
      <c r="A53" s="182" t="s">
        <v>189</v>
      </c>
      <c r="B53" s="260"/>
      <c r="C53" s="174"/>
      <c r="D53" s="18">
        <v>435570</v>
      </c>
      <c r="E53" s="25"/>
      <c r="F53" s="18">
        <v>0</v>
      </c>
      <c r="G53" s="225"/>
      <c r="H53" s="18">
        <v>148170</v>
      </c>
      <c r="I53" s="31"/>
      <c r="J53" s="18">
        <v>0</v>
      </c>
      <c r="K53" s="27"/>
    </row>
    <row r="54" spans="1:11" s="162" customFormat="1" ht="22.05" customHeight="1">
      <c r="A54" s="182" t="s">
        <v>98</v>
      </c>
      <c r="B54" s="260"/>
      <c r="C54" s="174"/>
      <c r="D54" s="124">
        <v>0</v>
      </c>
      <c r="E54" s="25"/>
      <c r="F54" s="122">
        <v>-544</v>
      </c>
      <c r="G54" s="225"/>
      <c r="H54" s="125">
        <v>0</v>
      </c>
      <c r="I54" s="123"/>
      <c r="J54" s="125">
        <v>0</v>
      </c>
      <c r="K54" s="27"/>
    </row>
    <row r="55" spans="1:11" s="162" customFormat="1" ht="22.05" customHeight="1">
      <c r="A55" s="185" t="s">
        <v>99</v>
      </c>
      <c r="B55" s="260"/>
      <c r="C55" s="174"/>
      <c r="D55" s="104">
        <f>SUM(D53:D54)</f>
        <v>435570</v>
      </c>
      <c r="E55" s="36"/>
      <c r="F55" s="104">
        <f>SUM(F53:F54)</f>
        <v>-544</v>
      </c>
      <c r="G55" s="224"/>
      <c r="H55" s="104">
        <f>SUM(H53:H54)</f>
        <v>148170</v>
      </c>
      <c r="I55" s="36"/>
      <c r="J55" s="104">
        <f>SUM(J53:J54)</f>
        <v>0</v>
      </c>
      <c r="K55" s="27"/>
    </row>
    <row r="56" spans="1:11" s="162" customFormat="1" ht="22.05" customHeight="1">
      <c r="A56" s="185" t="s">
        <v>100</v>
      </c>
      <c r="B56" s="260"/>
      <c r="C56" s="174"/>
      <c r="D56" s="102">
        <f>D50+D55</f>
        <v>457232</v>
      </c>
      <c r="E56" s="37"/>
      <c r="F56" s="102">
        <f>F50+F55</f>
        <v>4135</v>
      </c>
      <c r="G56" s="229"/>
      <c r="H56" s="102">
        <f>H50+H55</f>
        <v>148170</v>
      </c>
      <c r="I56" s="37"/>
      <c r="J56" s="102">
        <f>J50+J55</f>
        <v>14</v>
      </c>
      <c r="K56" s="27"/>
    </row>
    <row r="57" spans="1:11" s="176" customFormat="1" ht="22.05" customHeight="1" thickBot="1">
      <c r="A57" s="189" t="s">
        <v>101</v>
      </c>
      <c r="B57" s="177"/>
      <c r="C57" s="177"/>
      <c r="D57" s="105">
        <f>D56+D36</f>
        <v>156866</v>
      </c>
      <c r="E57" s="98"/>
      <c r="F57" s="105">
        <f>F56+F36</f>
        <v>-5261</v>
      </c>
      <c r="G57" s="230"/>
      <c r="H57" s="105">
        <f>H56+H36</f>
        <v>165798</v>
      </c>
      <c r="I57" s="98"/>
      <c r="J57" s="105">
        <f>J56+J36</f>
        <v>2112</v>
      </c>
    </row>
    <row r="58" spans="1:11" s="162" customFormat="1" ht="21" customHeight="1" thickTop="1">
      <c r="A58" s="161"/>
      <c r="B58" s="217"/>
      <c r="C58" s="178"/>
      <c r="D58" s="34"/>
      <c r="E58" s="34"/>
      <c r="F58" s="34"/>
      <c r="G58" s="231"/>
      <c r="H58" s="86"/>
      <c r="I58" s="34"/>
      <c r="J58" s="86"/>
      <c r="K58" s="27"/>
    </row>
    <row r="59" spans="1:11" s="162" customFormat="1" ht="21" customHeight="1">
      <c r="A59" s="161" t="s">
        <v>102</v>
      </c>
      <c r="B59" s="178"/>
      <c r="C59" s="178"/>
      <c r="D59" s="34"/>
      <c r="E59" s="34"/>
      <c r="F59" s="34"/>
      <c r="G59" s="231"/>
      <c r="H59" s="86"/>
      <c r="I59" s="34"/>
      <c r="J59" s="86"/>
      <c r="K59" s="27"/>
    </row>
    <row r="60" spans="1:11" s="162" customFormat="1" ht="21" customHeight="1">
      <c r="A60" s="162" t="s">
        <v>103</v>
      </c>
      <c r="B60" s="178"/>
      <c r="C60" s="178"/>
      <c r="D60" s="123">
        <v>-136476</v>
      </c>
      <c r="E60" s="123"/>
      <c r="F60" s="252">
        <v>-9396</v>
      </c>
      <c r="G60" s="253"/>
      <c r="H60" s="252">
        <f>H36</f>
        <v>17628</v>
      </c>
      <c r="I60" s="252"/>
      <c r="J60" s="252">
        <v>2098</v>
      </c>
      <c r="K60" s="27"/>
    </row>
    <row r="61" spans="1:11" s="162" customFormat="1" ht="21" customHeight="1">
      <c r="A61" s="162" t="s">
        <v>104</v>
      </c>
      <c r="B61" s="178"/>
      <c r="C61" s="178"/>
      <c r="D61" s="123">
        <v>-163890</v>
      </c>
      <c r="E61" s="123"/>
      <c r="F61" s="101">
        <v>0</v>
      </c>
      <c r="G61" s="253"/>
      <c r="H61" s="101">
        <v>0</v>
      </c>
      <c r="I61" s="252"/>
      <c r="J61" s="101">
        <v>0</v>
      </c>
      <c r="K61" s="27"/>
    </row>
    <row r="62" spans="1:11" s="162" customFormat="1" ht="21" customHeight="1" thickBot="1">
      <c r="B62" s="178"/>
      <c r="C62" s="178"/>
      <c r="D62" s="105">
        <f>D36</f>
        <v>-300366</v>
      </c>
      <c r="E62" s="98"/>
      <c r="F62" s="105">
        <f>SUM(F60:F61)</f>
        <v>-9396</v>
      </c>
      <c r="G62" s="230"/>
      <c r="H62" s="105">
        <f>SUM(H60:H61)</f>
        <v>17628</v>
      </c>
      <c r="I62" s="98"/>
      <c r="J62" s="105">
        <f>SUM(J60:J61)</f>
        <v>2098</v>
      </c>
      <c r="K62" s="27"/>
    </row>
    <row r="63" spans="1:11" s="162" customFormat="1" ht="21" customHeight="1" thickTop="1">
      <c r="A63" s="161"/>
      <c r="B63" s="178"/>
      <c r="C63" s="178"/>
      <c r="D63" s="34"/>
      <c r="E63" s="34"/>
      <c r="F63" s="34"/>
      <c r="G63" s="231"/>
      <c r="H63" s="86"/>
      <c r="I63" s="34"/>
      <c r="J63" s="86"/>
      <c r="K63" s="27"/>
    </row>
    <row r="64" spans="1:11" s="162" customFormat="1" ht="21" customHeight="1">
      <c r="A64" s="161" t="s">
        <v>105</v>
      </c>
      <c r="B64" s="178"/>
      <c r="C64" s="178"/>
      <c r="D64" s="34"/>
      <c r="E64" s="34"/>
      <c r="F64" s="34"/>
      <c r="G64" s="231"/>
      <c r="H64" s="86"/>
      <c r="I64" s="34"/>
      <c r="J64" s="86"/>
      <c r="K64" s="27"/>
    </row>
    <row r="65" spans="1:11" s="162" customFormat="1" ht="21" customHeight="1">
      <c r="A65" s="162" t="s">
        <v>103</v>
      </c>
      <c r="B65" s="178"/>
      <c r="C65" s="178"/>
      <c r="D65" s="252">
        <v>320159</v>
      </c>
      <c r="E65" s="235"/>
      <c r="F65" s="252">
        <f>F57</f>
        <v>-5261</v>
      </c>
      <c r="G65" s="253"/>
      <c r="H65" s="252">
        <f>H57</f>
        <v>165798</v>
      </c>
      <c r="I65" s="252"/>
      <c r="J65" s="252">
        <f>J57</f>
        <v>2112</v>
      </c>
      <c r="K65" s="27"/>
    </row>
    <row r="66" spans="1:11" s="162" customFormat="1" ht="21" customHeight="1">
      <c r="A66" s="162" t="s">
        <v>104</v>
      </c>
      <c r="B66" s="178"/>
      <c r="C66" s="178"/>
      <c r="D66" s="252">
        <v>-163293</v>
      </c>
      <c r="E66" s="235"/>
      <c r="F66" s="101">
        <v>0</v>
      </c>
      <c r="G66" s="253"/>
      <c r="H66" s="101">
        <v>0</v>
      </c>
      <c r="I66" s="252"/>
      <c r="J66" s="101">
        <v>0</v>
      </c>
      <c r="K66" s="27"/>
    </row>
    <row r="67" spans="1:11" s="162" customFormat="1" ht="21" customHeight="1" thickBot="1">
      <c r="B67" s="178"/>
      <c r="C67" s="178"/>
      <c r="D67" s="105">
        <f>D57</f>
        <v>156866</v>
      </c>
      <c r="E67" s="98"/>
      <c r="F67" s="105">
        <f>SUM(F65:F66)</f>
        <v>-5261</v>
      </c>
      <c r="G67" s="230"/>
      <c r="H67" s="105">
        <f>SUM(H65:H66)</f>
        <v>165798</v>
      </c>
      <c r="I67" s="98"/>
      <c r="J67" s="105">
        <f>SUM(J65:J66)</f>
        <v>2112</v>
      </c>
      <c r="K67" s="27"/>
    </row>
    <row r="68" spans="1:11" s="162" customFormat="1" ht="21" customHeight="1" thickTop="1">
      <c r="A68" s="161"/>
      <c r="B68" s="178"/>
      <c r="C68" s="178"/>
      <c r="D68" s="34"/>
      <c r="E68" s="34"/>
      <c r="F68" s="34"/>
      <c r="G68" s="231"/>
      <c r="H68" s="86"/>
      <c r="I68" s="34"/>
      <c r="J68" s="86"/>
      <c r="K68" s="27"/>
    </row>
    <row r="69" spans="1:11" s="162" customFormat="1" ht="23.1" customHeight="1" thickBot="1">
      <c r="A69" s="161" t="s">
        <v>231</v>
      </c>
      <c r="B69" s="260"/>
      <c r="C69" s="165"/>
      <c r="D69" s="254">
        <v>-0.27</v>
      </c>
      <c r="E69" s="34"/>
      <c r="F69" s="254">
        <v>-0.03</v>
      </c>
      <c r="G69" s="231"/>
      <c r="H69" s="261">
        <v>0.04</v>
      </c>
      <c r="I69" s="34"/>
      <c r="J69" s="254">
        <v>0.01</v>
      </c>
    </row>
    <row r="70" spans="1:11" ht="22.05" customHeight="1" thickTop="1"/>
    <row r="72" spans="1:11" s="176" customFormat="1" ht="22.05" customHeight="1">
      <c r="A72" s="182"/>
      <c r="B72" s="239"/>
      <c r="C72" s="188"/>
      <c r="D72" s="50"/>
      <c r="E72" s="26"/>
      <c r="F72" s="26"/>
      <c r="G72" s="35"/>
      <c r="H72" s="50"/>
      <c r="I72" s="25"/>
      <c r="J72" s="26"/>
    </row>
  </sheetData>
  <mergeCells count="15">
    <mergeCell ref="D4:G4"/>
    <mergeCell ref="D41:G41"/>
    <mergeCell ref="H4:J4"/>
    <mergeCell ref="D6:F6"/>
    <mergeCell ref="H6:J6"/>
    <mergeCell ref="D5:F5"/>
    <mergeCell ref="H5:J5"/>
    <mergeCell ref="D8:J8"/>
    <mergeCell ref="A40:J40"/>
    <mergeCell ref="H41:J41"/>
    <mergeCell ref="D45:J45"/>
    <mergeCell ref="D42:F42"/>
    <mergeCell ref="H42:J42"/>
    <mergeCell ref="D43:F43"/>
    <mergeCell ref="H43:J43"/>
  </mergeCells>
  <phoneticPr fontId="5" type="noConversion"/>
  <pageMargins left="0.8" right="0.8" top="0.48" bottom="0.4" header="0.5" footer="0.5"/>
  <pageSetup paperSize="9" scale="67" firstPageNumber="6" fitToHeight="0" orientation="portrait" useFirstPageNumber="1" r:id="rId1"/>
  <headerFooter alignWithMargins="0">
    <oddFooter>&amp;L&amp;15   หมายเหตุประกอบงบการเงินเป็นส่วนหนึ่งของงบการเงินระหว่างกาลนี้&amp;14
&amp;C&amp;15&amp;P</oddFooter>
  </headerFooter>
  <rowBreaks count="1" manualBreakCount="1">
    <brk id="37" max="16383" man="1"/>
  </rowBreaks>
  <ignoredErrors>
    <ignoredError sqref="G29"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40"/>
  <sheetViews>
    <sheetView view="pageBreakPreview" zoomScale="70" zoomScaleNormal="70" zoomScaleSheetLayoutView="70" workbookViewId="0">
      <selection activeCell="K26" sqref="K26"/>
    </sheetView>
  </sheetViews>
  <sheetFormatPr defaultColWidth="59.125" defaultRowHeight="22.05" customHeight="1"/>
  <cols>
    <col min="1" max="1" width="46.5" style="132" customWidth="1"/>
    <col min="2" max="2" width="2.125" style="132" customWidth="1"/>
    <col min="3" max="3" width="9.125" style="138" customWidth="1"/>
    <col min="4" max="4" width="2.125" style="132" customWidth="1"/>
    <col min="5" max="5" width="14.625" style="152" customWidth="1"/>
    <col min="6" max="6" width="2.125" style="152" customWidth="1"/>
    <col min="7" max="7" width="14.625" style="152" customWidth="1"/>
    <col min="8" max="8" width="2.125" style="152" customWidth="1"/>
    <col min="9" max="9" width="14.625" style="152" customWidth="1"/>
    <col min="10" max="10" width="2.125" style="152" customWidth="1"/>
    <col min="11" max="11" width="14.625" style="152" customWidth="1"/>
    <col min="12" max="12" width="2.125" style="152" customWidth="1"/>
    <col min="13" max="13" width="17.75" style="152" customWidth="1"/>
    <col min="14" max="14" width="2.125" style="152" customWidth="1"/>
    <col min="15" max="15" width="17.75" style="152" customWidth="1"/>
    <col min="16" max="16" width="2.125" style="152" customWidth="1"/>
    <col min="17" max="17" width="17.75" style="152" customWidth="1"/>
    <col min="18" max="18" width="2.125" style="152" customWidth="1"/>
    <col min="19" max="19" width="17.75" style="152" customWidth="1"/>
    <col min="20" max="20" width="2.125" style="152" customWidth="1"/>
    <col min="21" max="21" width="17.75" style="152" customWidth="1"/>
    <col min="22" max="22" width="2.125" style="132" customWidth="1"/>
    <col min="23" max="23" width="12.75" style="132" customWidth="1"/>
    <col min="24" max="24" width="2.125" style="132" customWidth="1"/>
    <col min="25" max="25" width="12.75" style="132" customWidth="1"/>
    <col min="26" max="26" width="2.125" style="132" customWidth="1"/>
    <col min="27" max="27" width="15.625" style="132" bestFit="1" customWidth="1"/>
    <col min="28" max="90" width="10.625" style="132" customWidth="1"/>
    <col min="91" max="16384" width="59.125" style="132"/>
  </cols>
  <sheetData>
    <row r="1" spans="1:32" s="130" customFormat="1" ht="22.05" customHeight="1">
      <c r="A1" s="128" t="s">
        <v>0</v>
      </c>
      <c r="B1" s="128"/>
      <c r="C1" s="128"/>
      <c r="D1" s="128"/>
      <c r="E1" s="128"/>
      <c r="F1" s="128"/>
      <c r="G1" s="128"/>
      <c r="H1" s="129"/>
      <c r="I1" s="129"/>
      <c r="J1" s="129"/>
      <c r="K1" s="129"/>
      <c r="L1" s="128"/>
      <c r="M1" s="128"/>
      <c r="N1" s="128"/>
      <c r="O1" s="128"/>
      <c r="P1" s="128"/>
      <c r="Q1" s="128"/>
      <c r="R1" s="128"/>
      <c r="S1" s="128"/>
      <c r="T1" s="128"/>
      <c r="U1" s="128"/>
      <c r="V1" s="129"/>
      <c r="W1" s="129"/>
      <c r="X1" s="129"/>
      <c r="Y1" s="129"/>
      <c r="Z1" s="129"/>
      <c r="AA1" s="129"/>
    </row>
    <row r="2" spans="1:32" s="130" customFormat="1" ht="22.05" customHeight="1">
      <c r="A2" s="128" t="s">
        <v>197</v>
      </c>
      <c r="B2" s="128"/>
      <c r="C2" s="128"/>
      <c r="D2" s="128"/>
      <c r="E2" s="128"/>
      <c r="F2" s="128"/>
      <c r="G2" s="128"/>
      <c r="H2" s="128"/>
      <c r="I2" s="128"/>
      <c r="J2" s="128"/>
      <c r="K2" s="128"/>
      <c r="L2" s="128"/>
      <c r="M2" s="128"/>
      <c r="N2" s="128"/>
      <c r="O2" s="128"/>
      <c r="P2" s="128"/>
      <c r="Q2" s="128"/>
      <c r="R2" s="128"/>
      <c r="S2" s="128"/>
      <c r="T2" s="128"/>
      <c r="U2" s="128"/>
      <c r="V2" s="128"/>
      <c r="W2" s="128"/>
      <c r="X2" s="128"/>
      <c r="Y2" s="128"/>
      <c r="Z2" s="128"/>
      <c r="AA2" s="128"/>
    </row>
    <row r="3" spans="1:32" ht="10.5" customHeight="1">
      <c r="A3" s="131"/>
      <c r="B3" s="131"/>
      <c r="C3" s="131"/>
      <c r="D3" s="131"/>
      <c r="E3" s="131"/>
      <c r="F3" s="131"/>
      <c r="G3" s="131"/>
      <c r="H3" s="131"/>
      <c r="I3" s="131"/>
      <c r="J3" s="131"/>
      <c r="K3" s="131"/>
      <c r="L3" s="131"/>
      <c r="M3" s="131"/>
      <c r="N3" s="131"/>
      <c r="O3" s="131"/>
      <c r="P3" s="131"/>
      <c r="Q3" s="131"/>
      <c r="R3" s="131"/>
      <c r="S3" s="131"/>
      <c r="T3" s="131"/>
      <c r="U3" s="131"/>
      <c r="V3" s="131"/>
      <c r="W3" s="131"/>
      <c r="X3" s="131"/>
      <c r="Y3" s="131"/>
      <c r="Z3" s="131"/>
      <c r="AA3" s="131"/>
    </row>
    <row r="4" spans="1:32" s="133" customFormat="1" ht="22.05" customHeight="1">
      <c r="C4" s="134"/>
      <c r="E4" s="330" t="s">
        <v>1</v>
      </c>
      <c r="F4" s="330"/>
      <c r="G4" s="330"/>
      <c r="H4" s="330"/>
      <c r="I4" s="330"/>
      <c r="J4" s="330"/>
      <c r="K4" s="330"/>
      <c r="L4" s="330"/>
      <c r="M4" s="330"/>
      <c r="N4" s="330"/>
      <c r="O4" s="330"/>
      <c r="P4" s="330"/>
      <c r="Q4" s="330"/>
      <c r="R4" s="330"/>
      <c r="S4" s="330"/>
      <c r="T4" s="330"/>
      <c r="U4" s="330"/>
      <c r="V4" s="330"/>
      <c r="W4" s="330"/>
      <c r="X4" s="330"/>
      <c r="Y4" s="330"/>
      <c r="Z4" s="330"/>
      <c r="AA4" s="330"/>
    </row>
    <row r="5" spans="1:32" s="133" customFormat="1" ht="22.05" customHeight="1">
      <c r="C5" s="134"/>
      <c r="F5" s="135"/>
      <c r="H5" s="132"/>
      <c r="I5" s="328" t="s">
        <v>106</v>
      </c>
      <c r="J5" s="328"/>
      <c r="K5" s="328"/>
      <c r="M5" s="329" t="s">
        <v>66</v>
      </c>
      <c r="N5" s="329"/>
      <c r="O5" s="329"/>
      <c r="P5" s="329"/>
      <c r="Q5" s="329"/>
      <c r="R5" s="329"/>
      <c r="S5" s="329"/>
      <c r="T5" s="329"/>
      <c r="U5" s="329"/>
      <c r="AD5" s="136"/>
      <c r="AE5" s="137"/>
      <c r="AF5" s="136"/>
    </row>
    <row r="6" spans="1:32" s="133" customFormat="1" ht="22.05" customHeight="1">
      <c r="C6" s="138"/>
      <c r="D6" s="132"/>
      <c r="E6" s="132"/>
      <c r="F6" s="139"/>
      <c r="G6" s="132"/>
      <c r="H6" s="140"/>
      <c r="I6" s="132"/>
      <c r="J6" s="132"/>
      <c r="K6" s="132"/>
      <c r="L6" s="132"/>
      <c r="M6" s="140"/>
      <c r="N6" s="140"/>
      <c r="O6" s="140"/>
      <c r="P6" s="140"/>
      <c r="Q6" s="140"/>
      <c r="R6" s="132"/>
      <c r="S6" s="140" t="s">
        <v>219</v>
      </c>
      <c r="T6" s="132"/>
      <c r="U6" s="140"/>
      <c r="V6" s="139"/>
      <c r="W6" s="139" t="s">
        <v>107</v>
      </c>
      <c r="X6" s="139"/>
      <c r="Y6" s="139"/>
      <c r="Z6" s="139"/>
      <c r="AA6" s="132"/>
      <c r="AD6" s="136"/>
      <c r="AE6" s="137"/>
      <c r="AF6" s="136"/>
    </row>
    <row r="7" spans="1:32" s="133" customFormat="1" ht="22.05" customHeight="1">
      <c r="C7" s="138"/>
      <c r="D7" s="132"/>
      <c r="E7" s="132"/>
      <c r="F7" s="139"/>
      <c r="G7" s="132"/>
      <c r="H7" s="140"/>
      <c r="I7" s="132"/>
      <c r="J7" s="132"/>
      <c r="K7" s="132"/>
      <c r="L7" s="132"/>
      <c r="M7" s="140" t="s">
        <v>108</v>
      </c>
      <c r="N7" s="140"/>
      <c r="O7" s="140" t="s">
        <v>109</v>
      </c>
      <c r="P7" s="140"/>
      <c r="Q7" s="140" t="s">
        <v>110</v>
      </c>
      <c r="R7" s="132"/>
      <c r="S7" s="140" t="s">
        <v>218</v>
      </c>
      <c r="T7" s="132"/>
      <c r="U7" s="140" t="s">
        <v>150</v>
      </c>
      <c r="V7" s="139"/>
      <c r="W7" s="139" t="s">
        <v>111</v>
      </c>
      <c r="X7" s="139"/>
      <c r="Y7" s="139" t="s">
        <v>112</v>
      </c>
      <c r="Z7" s="139"/>
      <c r="AA7" s="132"/>
      <c r="AD7" s="136"/>
      <c r="AE7" s="137"/>
      <c r="AF7" s="136"/>
    </row>
    <row r="8" spans="1:32" s="133" customFormat="1" ht="22.05" customHeight="1">
      <c r="C8" s="138"/>
      <c r="D8" s="132"/>
      <c r="E8" s="140"/>
      <c r="F8" s="139"/>
      <c r="G8" s="140" t="s">
        <v>113</v>
      </c>
      <c r="H8" s="132"/>
      <c r="I8" s="139"/>
      <c r="J8" s="132"/>
      <c r="K8" s="132"/>
      <c r="L8" s="132"/>
      <c r="M8" s="140" t="s">
        <v>114</v>
      </c>
      <c r="N8" s="140"/>
      <c r="O8" s="140" t="s">
        <v>115</v>
      </c>
      <c r="P8" s="140"/>
      <c r="Q8" s="140" t="s">
        <v>116</v>
      </c>
      <c r="R8" s="132"/>
      <c r="S8" s="140" t="s">
        <v>117</v>
      </c>
      <c r="T8" s="132"/>
      <c r="U8" s="140" t="s">
        <v>118</v>
      </c>
      <c r="V8" s="139"/>
      <c r="W8" s="139" t="s">
        <v>119</v>
      </c>
      <c r="X8" s="139"/>
      <c r="Y8" s="139" t="s">
        <v>120</v>
      </c>
      <c r="Z8" s="139"/>
      <c r="AA8" s="132"/>
      <c r="AD8" s="136"/>
      <c r="AE8" s="137"/>
      <c r="AF8" s="141"/>
    </row>
    <row r="9" spans="1:32" s="133" customFormat="1" ht="22.05" customHeight="1">
      <c r="C9" s="138"/>
      <c r="D9" s="132"/>
      <c r="E9" s="139" t="s">
        <v>121</v>
      </c>
      <c r="F9" s="139"/>
      <c r="G9" s="140" t="s">
        <v>122</v>
      </c>
      <c r="H9" s="140"/>
      <c r="I9" s="139" t="s">
        <v>123</v>
      </c>
      <c r="J9" s="139"/>
      <c r="K9" s="139"/>
      <c r="L9" s="132"/>
      <c r="M9" s="140" t="s">
        <v>4</v>
      </c>
      <c r="N9" s="140"/>
      <c r="O9" s="140" t="s">
        <v>124</v>
      </c>
      <c r="P9" s="140"/>
      <c r="Q9" s="140" t="s">
        <v>125</v>
      </c>
      <c r="R9" s="132"/>
      <c r="S9" s="142" t="s">
        <v>126</v>
      </c>
      <c r="T9" s="132"/>
      <c r="U9" s="140" t="s">
        <v>127</v>
      </c>
      <c r="V9" s="139"/>
      <c r="W9" s="139" t="s">
        <v>128</v>
      </c>
      <c r="X9" s="139"/>
      <c r="Y9" s="139" t="s">
        <v>129</v>
      </c>
      <c r="Z9" s="139"/>
      <c r="AA9" s="140" t="s">
        <v>107</v>
      </c>
    </row>
    <row r="10" spans="1:32" s="133" customFormat="1" ht="22.05" customHeight="1">
      <c r="C10" s="143" t="s">
        <v>5</v>
      </c>
      <c r="D10" s="144"/>
      <c r="E10" s="139" t="s">
        <v>130</v>
      </c>
      <c r="F10" s="139"/>
      <c r="G10" s="139" t="s">
        <v>131</v>
      </c>
      <c r="H10" s="140"/>
      <c r="I10" s="139" t="s">
        <v>132</v>
      </c>
      <c r="J10" s="139"/>
      <c r="K10" s="139" t="s">
        <v>65</v>
      </c>
      <c r="L10" s="139"/>
      <c r="M10" s="140" t="s">
        <v>133</v>
      </c>
      <c r="N10" s="139"/>
      <c r="O10" s="139" t="s">
        <v>134</v>
      </c>
      <c r="P10" s="139"/>
      <c r="Q10" s="140" t="s">
        <v>135</v>
      </c>
      <c r="R10" s="132"/>
      <c r="S10" s="142" t="s">
        <v>136</v>
      </c>
      <c r="T10" s="132"/>
      <c r="U10" s="140" t="s">
        <v>137</v>
      </c>
      <c r="V10" s="139"/>
      <c r="W10" s="139" t="s">
        <v>138</v>
      </c>
      <c r="X10" s="139"/>
      <c r="Y10" s="139" t="s">
        <v>139</v>
      </c>
      <c r="Z10" s="139"/>
      <c r="AA10" s="140" t="s">
        <v>56</v>
      </c>
    </row>
    <row r="11" spans="1:32" ht="22.05" customHeight="1">
      <c r="C11" s="134"/>
      <c r="D11" s="133"/>
      <c r="E11" s="331" t="s">
        <v>7</v>
      </c>
      <c r="F11" s="331"/>
      <c r="G11" s="331"/>
      <c r="H11" s="331"/>
      <c r="I11" s="331"/>
      <c r="J11" s="331"/>
      <c r="K11" s="331"/>
      <c r="L11" s="331"/>
      <c r="M11" s="331"/>
      <c r="N11" s="331"/>
      <c r="O11" s="331"/>
      <c r="P11" s="331"/>
      <c r="Q11" s="331"/>
      <c r="R11" s="331"/>
      <c r="S11" s="331"/>
      <c r="T11" s="331"/>
      <c r="U11" s="331"/>
      <c r="V11" s="331"/>
      <c r="W11" s="331"/>
      <c r="X11" s="331"/>
      <c r="Y11" s="331"/>
      <c r="Z11" s="331"/>
      <c r="AA11" s="331"/>
    </row>
    <row r="12" spans="1:32" ht="22.05" customHeight="1">
      <c r="A12" s="133" t="s">
        <v>204</v>
      </c>
      <c r="B12" s="133"/>
      <c r="C12" s="134"/>
      <c r="D12" s="133"/>
      <c r="E12" s="126"/>
      <c r="F12" s="126"/>
      <c r="G12" s="126"/>
      <c r="H12" s="126"/>
      <c r="I12" s="126"/>
      <c r="J12" s="126"/>
      <c r="K12" s="126"/>
      <c r="L12" s="126"/>
      <c r="M12" s="126"/>
      <c r="N12" s="126"/>
      <c r="O12" s="126"/>
      <c r="P12" s="126"/>
      <c r="Q12" s="126"/>
      <c r="R12" s="126"/>
      <c r="S12" s="126"/>
      <c r="T12" s="126"/>
      <c r="U12" s="126"/>
      <c r="V12" s="126"/>
      <c r="W12" s="126"/>
      <c r="X12" s="126"/>
      <c r="Y12" s="126"/>
      <c r="Z12" s="126"/>
      <c r="AA12" s="126"/>
    </row>
    <row r="13" spans="1:32" ht="22.05" customHeight="1">
      <c r="A13" s="133" t="s">
        <v>146</v>
      </c>
      <c r="B13" s="133"/>
      <c r="C13" s="134"/>
      <c r="D13" s="133"/>
      <c r="E13" s="41">
        <v>1729277</v>
      </c>
      <c r="F13" s="41"/>
      <c r="G13" s="41">
        <v>208455</v>
      </c>
      <c r="H13" s="41"/>
      <c r="I13" s="41">
        <v>82000</v>
      </c>
      <c r="J13" s="41"/>
      <c r="K13" s="41">
        <v>838486</v>
      </c>
      <c r="L13" s="41"/>
      <c r="M13" s="41">
        <v>-18773</v>
      </c>
      <c r="N13" s="41"/>
      <c r="O13" s="41">
        <v>6340</v>
      </c>
      <c r="P13" s="41"/>
      <c r="Q13" s="41">
        <v>-261160</v>
      </c>
      <c r="R13" s="41"/>
      <c r="S13" s="41">
        <v>-6486</v>
      </c>
      <c r="T13" s="41"/>
      <c r="U13" s="41">
        <v>-7789</v>
      </c>
      <c r="V13" s="133"/>
      <c r="W13" s="145">
        <f>SUM(E13:U13)</f>
        <v>2570350</v>
      </c>
      <c r="X13" s="133"/>
      <c r="Y13" s="146">
        <v>0</v>
      </c>
      <c r="Z13" s="133"/>
      <c r="AA13" s="42">
        <f>SUM(W13:Y13)</f>
        <v>2570350</v>
      </c>
    </row>
    <row r="14" spans="1:32" ht="20.100000000000001" hidden="1" customHeight="1">
      <c r="A14" s="147" t="s">
        <v>140</v>
      </c>
      <c r="B14" s="147"/>
      <c r="C14" s="132"/>
      <c r="D14" s="133"/>
      <c r="E14" s="41"/>
      <c r="F14" s="41"/>
      <c r="G14" s="41"/>
      <c r="H14" s="41"/>
      <c r="I14" s="41"/>
      <c r="J14" s="41"/>
      <c r="K14" s="41"/>
      <c r="L14" s="41"/>
      <c r="M14" s="41"/>
      <c r="N14" s="41"/>
      <c r="O14" s="41"/>
      <c r="P14" s="41"/>
      <c r="Q14" s="41"/>
      <c r="R14" s="41"/>
      <c r="S14" s="41"/>
      <c r="T14" s="41"/>
      <c r="U14" s="41"/>
      <c r="V14" s="41"/>
      <c r="W14" s="41"/>
      <c r="X14" s="41"/>
      <c r="Y14" s="41"/>
      <c r="Z14" s="41"/>
      <c r="AA14" s="41"/>
    </row>
    <row r="15" spans="1:32" ht="20.100000000000001" hidden="1" customHeight="1">
      <c r="A15" s="148" t="s">
        <v>141</v>
      </c>
      <c r="B15" s="148"/>
      <c r="C15" s="149">
        <v>16</v>
      </c>
      <c r="D15" s="133"/>
      <c r="E15" s="110">
        <v>0</v>
      </c>
      <c r="F15" s="76"/>
      <c r="G15" s="110">
        <v>0</v>
      </c>
      <c r="H15" s="11"/>
      <c r="I15" s="110">
        <v>0</v>
      </c>
      <c r="J15" s="11"/>
      <c r="K15" s="111">
        <v>0</v>
      </c>
      <c r="L15" s="10"/>
      <c r="M15" s="110">
        <v>0</v>
      </c>
      <c r="N15" s="10"/>
      <c r="O15" s="110">
        <v>0</v>
      </c>
      <c r="P15" s="112"/>
      <c r="Q15" s="110">
        <v>0</v>
      </c>
      <c r="R15" s="112"/>
      <c r="S15" s="110">
        <v>0</v>
      </c>
      <c r="T15" s="10"/>
      <c r="U15" s="110">
        <v>0</v>
      </c>
      <c r="V15" s="11"/>
      <c r="W15" s="119">
        <f>SUM(E15:U15)</f>
        <v>0</v>
      </c>
      <c r="X15" s="11"/>
      <c r="Y15" s="110">
        <v>0</v>
      </c>
      <c r="Z15" s="11"/>
      <c r="AA15" s="111">
        <f>SUM(W15:Y15)</f>
        <v>0</v>
      </c>
    </row>
    <row r="16" spans="1:32" ht="20.100000000000001" hidden="1" customHeight="1">
      <c r="A16" s="150" t="s">
        <v>142</v>
      </c>
      <c r="B16" s="150"/>
      <c r="C16" s="132"/>
      <c r="D16" s="133"/>
      <c r="E16" s="113">
        <f>SUM(E15)</f>
        <v>0</v>
      </c>
      <c r="F16" s="100"/>
      <c r="G16" s="113">
        <f>SUM(G15)</f>
        <v>0</v>
      </c>
      <c r="H16" s="100"/>
      <c r="I16" s="113">
        <f>SUM(I15)</f>
        <v>0</v>
      </c>
      <c r="J16" s="100"/>
      <c r="K16" s="113">
        <f>SUM(K15)</f>
        <v>0</v>
      </c>
      <c r="L16" s="100"/>
      <c r="M16" s="113">
        <f>SUM(M15)</f>
        <v>0</v>
      </c>
      <c r="N16" s="100"/>
      <c r="O16" s="113">
        <f>SUM(O15)</f>
        <v>0</v>
      </c>
      <c r="P16" s="100"/>
      <c r="Q16" s="113">
        <f>SUM(Q15)</f>
        <v>0</v>
      </c>
      <c r="R16" s="100"/>
      <c r="S16" s="113">
        <f>SUM(S15)</f>
        <v>0</v>
      </c>
      <c r="T16" s="100"/>
      <c r="U16" s="113">
        <f>SUM(U15)</f>
        <v>0</v>
      </c>
      <c r="V16" s="100"/>
      <c r="W16" s="82">
        <f>SUM(W15)</f>
        <v>0</v>
      </c>
      <c r="X16" s="100"/>
      <c r="Y16" s="82">
        <f>SUM(Y15)</f>
        <v>0</v>
      </c>
      <c r="Z16" s="100"/>
      <c r="AA16" s="113">
        <f>SUM(W16:Y16)</f>
        <v>0</v>
      </c>
    </row>
    <row r="17" spans="1:27" ht="22.05" customHeight="1">
      <c r="A17" s="133" t="s">
        <v>143</v>
      </c>
      <c r="B17" s="133"/>
      <c r="C17" s="134"/>
      <c r="D17" s="133"/>
      <c r="E17" s="41"/>
      <c r="F17" s="41"/>
      <c r="G17" s="41"/>
      <c r="H17" s="41"/>
      <c r="I17" s="41"/>
      <c r="J17" s="41"/>
      <c r="K17" s="41"/>
      <c r="L17" s="41"/>
      <c r="M17" s="41"/>
      <c r="N17" s="41"/>
      <c r="O17" s="41"/>
      <c r="P17" s="41"/>
      <c r="Q17" s="41"/>
      <c r="R17" s="41"/>
      <c r="S17" s="41"/>
      <c r="T17" s="41"/>
      <c r="U17" s="41"/>
      <c r="V17" s="133"/>
      <c r="W17" s="133"/>
      <c r="X17" s="133"/>
      <c r="Y17" s="133"/>
      <c r="Z17" s="133"/>
      <c r="AA17" s="42"/>
    </row>
    <row r="18" spans="1:27" ht="22.05" customHeight="1">
      <c r="A18" s="132" t="s">
        <v>203</v>
      </c>
      <c r="C18" s="134"/>
      <c r="D18" s="133"/>
      <c r="E18" s="75">
        <v>0</v>
      </c>
      <c r="F18" s="76"/>
      <c r="G18" s="75">
        <v>0</v>
      </c>
      <c r="H18" s="11"/>
      <c r="I18" s="75">
        <v>0</v>
      </c>
      <c r="J18" s="11"/>
      <c r="K18" s="77">
        <v>-9396</v>
      </c>
      <c r="L18" s="10"/>
      <c r="M18" s="75">
        <v>0</v>
      </c>
      <c r="N18" s="10"/>
      <c r="O18" s="75">
        <v>0</v>
      </c>
      <c r="P18" s="10"/>
      <c r="Q18" s="75">
        <v>0</v>
      </c>
      <c r="R18" s="10"/>
      <c r="S18" s="75">
        <v>0</v>
      </c>
      <c r="T18" s="10"/>
      <c r="U18" s="75">
        <v>0</v>
      </c>
      <c r="V18" s="11"/>
      <c r="W18" s="77">
        <f>SUM(E18:U18)</f>
        <v>-9396</v>
      </c>
      <c r="X18" s="11"/>
      <c r="Y18" s="75">
        <v>0</v>
      </c>
      <c r="Z18" s="11"/>
      <c r="AA18" s="12">
        <f>SUM(W18:Y18)</f>
        <v>-9396</v>
      </c>
    </row>
    <row r="19" spans="1:27" ht="22.05" customHeight="1">
      <c r="A19" s="132" t="s">
        <v>145</v>
      </c>
      <c r="C19" s="134"/>
      <c r="D19" s="133"/>
      <c r="E19" s="75">
        <v>0</v>
      </c>
      <c r="F19" s="76"/>
      <c r="G19" s="75">
        <v>0</v>
      </c>
      <c r="H19" s="11"/>
      <c r="I19" s="75">
        <v>0</v>
      </c>
      <c r="J19" s="11"/>
      <c r="K19" s="77">
        <v>0</v>
      </c>
      <c r="L19" s="10"/>
      <c r="M19" s="10">
        <v>9363</v>
      </c>
      <c r="N19" s="10"/>
      <c r="O19" s="77">
        <v>0</v>
      </c>
      <c r="P19" s="10"/>
      <c r="Q19" s="77">
        <v>-4684</v>
      </c>
      <c r="R19" s="10"/>
      <c r="S19" s="77">
        <v>-544</v>
      </c>
      <c r="T19" s="10"/>
      <c r="U19" s="77">
        <v>0</v>
      </c>
      <c r="V19" s="11"/>
      <c r="W19" s="77">
        <f>SUM(E19:U19)</f>
        <v>4135</v>
      </c>
      <c r="X19" s="11"/>
      <c r="Y19" s="75">
        <v>0</v>
      </c>
      <c r="Z19" s="11"/>
      <c r="AA19" s="12">
        <f>SUM(W19:Y19)</f>
        <v>4135</v>
      </c>
    </row>
    <row r="20" spans="1:27" ht="22.05" customHeight="1">
      <c r="A20" s="133" t="s">
        <v>101</v>
      </c>
      <c r="B20" s="133"/>
      <c r="C20" s="134"/>
      <c r="D20" s="133"/>
      <c r="E20" s="82">
        <f>SUM(E18:E19)</f>
        <v>0</v>
      </c>
      <c r="F20" s="100"/>
      <c r="G20" s="82">
        <f>SUM(G18:G19)</f>
        <v>0</v>
      </c>
      <c r="H20" s="100"/>
      <c r="I20" s="82">
        <f>SUM(I18:I19)</f>
        <v>0</v>
      </c>
      <c r="J20" s="100"/>
      <c r="K20" s="82">
        <f>SUM(K18:K19)</f>
        <v>-9396</v>
      </c>
      <c r="L20" s="100"/>
      <c r="M20" s="82">
        <f>SUM(M18:M19)</f>
        <v>9363</v>
      </c>
      <c r="N20" s="100"/>
      <c r="O20" s="82">
        <f>SUM(O18:O19)</f>
        <v>0</v>
      </c>
      <c r="P20" s="100"/>
      <c r="Q20" s="82">
        <f>SUM(Q18:Q19)</f>
        <v>-4684</v>
      </c>
      <c r="R20" s="100"/>
      <c r="S20" s="82">
        <f>SUM(S18:S19)</f>
        <v>-544</v>
      </c>
      <c r="T20" s="100"/>
      <c r="U20" s="82">
        <f>SUM(U18:U19)</f>
        <v>0</v>
      </c>
      <c r="V20" s="100"/>
      <c r="W20" s="82">
        <f>SUM(E20:U20)</f>
        <v>-5261</v>
      </c>
      <c r="X20" s="100"/>
      <c r="Y20" s="82">
        <f>SUM(Y18:Y19)</f>
        <v>0</v>
      </c>
      <c r="Z20" s="100"/>
      <c r="AA20" s="82">
        <f>SUM(W20:Y20)</f>
        <v>-5261</v>
      </c>
    </row>
    <row r="21" spans="1:27" ht="22.05" customHeight="1" thickBot="1">
      <c r="A21" s="133" t="s">
        <v>205</v>
      </c>
      <c r="B21" s="133"/>
      <c r="C21" s="134"/>
      <c r="D21" s="133"/>
      <c r="E21" s="118">
        <f>SUM(E13,E16,E20)</f>
        <v>1729277</v>
      </c>
      <c r="F21" s="40"/>
      <c r="G21" s="118">
        <f>SUM(G13,G16,G20)</f>
        <v>208455</v>
      </c>
      <c r="H21" s="40"/>
      <c r="I21" s="118">
        <f>SUM(I13,I16,I20)</f>
        <v>82000</v>
      </c>
      <c r="J21" s="40"/>
      <c r="K21" s="118">
        <f>SUM(K13,K16,K20)</f>
        <v>829090</v>
      </c>
      <c r="L21" s="40"/>
      <c r="M21" s="118">
        <f>SUM(M13,M16,M20)</f>
        <v>-9410</v>
      </c>
      <c r="N21" s="40"/>
      <c r="O21" s="118">
        <f>SUM(O13,O16,O20)</f>
        <v>6340</v>
      </c>
      <c r="P21" s="40"/>
      <c r="Q21" s="118">
        <f>SUM(Q13,Q16,Q20)</f>
        <v>-265844</v>
      </c>
      <c r="R21" s="40"/>
      <c r="S21" s="118">
        <f>SUM(S13,S16,S20)</f>
        <v>-7030</v>
      </c>
      <c r="T21" s="40"/>
      <c r="U21" s="118">
        <f>SUM(U13,U16,U20)</f>
        <v>-7789</v>
      </c>
      <c r="V21" s="40"/>
      <c r="W21" s="151">
        <f>SUM(E21:U21)</f>
        <v>2565089</v>
      </c>
      <c r="X21" s="40"/>
      <c r="Y21" s="118">
        <f>Y13+Y16+Y20</f>
        <v>0</v>
      </c>
      <c r="Z21" s="40"/>
      <c r="AA21" s="118">
        <f>SUM(W21:Y21)</f>
        <v>2565089</v>
      </c>
    </row>
    <row r="22" spans="1:27" ht="11.1" customHeight="1" thickTop="1">
      <c r="F22" s="132"/>
    </row>
    <row r="23" spans="1:27" ht="22.05" customHeight="1">
      <c r="A23" s="133" t="s">
        <v>206</v>
      </c>
      <c r="B23" s="133"/>
      <c r="F23" s="132"/>
    </row>
    <row r="24" spans="1:27" ht="22.05" customHeight="1">
      <c r="A24" s="133" t="s">
        <v>207</v>
      </c>
      <c r="B24" s="133"/>
      <c r="C24" s="134"/>
      <c r="D24" s="133"/>
      <c r="E24" s="41">
        <v>2503255</v>
      </c>
      <c r="F24" s="41"/>
      <c r="G24" s="41">
        <v>207161</v>
      </c>
      <c r="H24" s="41"/>
      <c r="I24" s="41">
        <v>82900</v>
      </c>
      <c r="J24" s="41"/>
      <c r="K24" s="41">
        <v>1453834</v>
      </c>
      <c r="L24" s="41"/>
      <c r="M24" s="41">
        <v>410550</v>
      </c>
      <c r="N24" s="41"/>
      <c r="O24" s="41">
        <v>6340</v>
      </c>
      <c r="P24" s="41"/>
      <c r="Q24" s="41">
        <v>-257036</v>
      </c>
      <c r="R24" s="41"/>
      <c r="S24" s="41">
        <v>-5276</v>
      </c>
      <c r="T24" s="41"/>
      <c r="U24" s="41">
        <v>-7789</v>
      </c>
      <c r="V24" s="133"/>
      <c r="W24" s="100">
        <f>SUM(E24:U24)</f>
        <v>4393939</v>
      </c>
      <c r="X24" s="133"/>
      <c r="Y24" s="100">
        <v>2836327</v>
      </c>
      <c r="Z24" s="133"/>
      <c r="AA24" s="42">
        <f>SUM(W24:Y24)</f>
        <v>7230266</v>
      </c>
    </row>
    <row r="25" spans="1:27" ht="20.399999999999999">
      <c r="A25" s="147" t="s">
        <v>140</v>
      </c>
      <c r="B25" s="147"/>
      <c r="C25" s="132"/>
      <c r="D25" s="133"/>
      <c r="E25" s="41"/>
      <c r="F25" s="41"/>
      <c r="G25" s="41"/>
      <c r="H25" s="41"/>
      <c r="I25" s="41"/>
      <c r="J25" s="41"/>
      <c r="K25" s="41"/>
      <c r="L25" s="41"/>
      <c r="M25" s="41"/>
      <c r="N25" s="41"/>
      <c r="O25" s="41"/>
      <c r="P25" s="41"/>
      <c r="Q25" s="41"/>
      <c r="R25" s="41"/>
      <c r="S25" s="41"/>
      <c r="T25" s="41"/>
      <c r="U25" s="41"/>
      <c r="V25" s="41"/>
      <c r="W25" s="41"/>
      <c r="X25" s="41"/>
      <c r="Y25" s="41"/>
      <c r="Z25" s="41"/>
      <c r="AA25" s="41"/>
    </row>
    <row r="26" spans="1:27" ht="20.100000000000001" customHeight="1">
      <c r="A26" s="153" t="s">
        <v>147</v>
      </c>
      <c r="B26" s="147"/>
      <c r="C26" s="149"/>
      <c r="D26" s="133"/>
      <c r="E26" s="75"/>
      <c r="F26" s="76"/>
      <c r="G26" s="75"/>
      <c r="H26" s="11"/>
      <c r="I26" s="75"/>
      <c r="J26" s="11"/>
      <c r="K26" s="112"/>
      <c r="L26" s="10"/>
      <c r="M26" s="75"/>
      <c r="N26" s="10"/>
      <c r="O26" s="75"/>
      <c r="P26" s="112"/>
      <c r="Q26" s="75"/>
      <c r="R26" s="112"/>
      <c r="S26" s="75"/>
      <c r="T26" s="10"/>
      <c r="U26" s="75"/>
      <c r="V26" s="11"/>
      <c r="W26" s="11"/>
      <c r="X26" s="11"/>
      <c r="Y26" s="11"/>
      <c r="Z26" s="11"/>
      <c r="AA26" s="112"/>
    </row>
    <row r="27" spans="1:27" ht="20.100000000000001" hidden="1" customHeight="1">
      <c r="A27" s="148" t="s">
        <v>151</v>
      </c>
      <c r="B27" s="147"/>
      <c r="C27" s="149"/>
      <c r="D27" s="133"/>
      <c r="E27" s="75">
        <v>0</v>
      </c>
      <c r="F27" s="76"/>
      <c r="G27" s="75">
        <v>0</v>
      </c>
      <c r="H27" s="11"/>
      <c r="I27" s="75">
        <v>0</v>
      </c>
      <c r="J27" s="11"/>
      <c r="K27" s="75">
        <v>0</v>
      </c>
      <c r="L27" s="10"/>
      <c r="M27" s="75">
        <v>0</v>
      </c>
      <c r="N27" s="10"/>
      <c r="O27" s="75">
        <v>0</v>
      </c>
      <c r="P27" s="112"/>
      <c r="Q27" s="75">
        <v>0</v>
      </c>
      <c r="R27" s="112"/>
      <c r="S27" s="75">
        <v>0</v>
      </c>
      <c r="T27" s="10"/>
      <c r="U27" s="75">
        <v>0</v>
      </c>
      <c r="V27" s="11"/>
      <c r="W27" s="75">
        <f>SUM(E27:U27)</f>
        <v>0</v>
      </c>
      <c r="X27" s="75"/>
      <c r="Y27" s="75">
        <v>0</v>
      </c>
      <c r="Z27" s="75"/>
      <c r="AA27" s="75">
        <f>SUM(W27:Y27)</f>
        <v>0</v>
      </c>
    </row>
    <row r="28" spans="1:27" ht="20.100000000000001" customHeight="1">
      <c r="A28" s="148" t="s">
        <v>240</v>
      </c>
      <c r="B28" s="148"/>
      <c r="C28" s="149"/>
      <c r="D28" s="133"/>
      <c r="E28" s="75"/>
      <c r="F28" s="76"/>
      <c r="G28" s="75"/>
      <c r="H28" s="11"/>
      <c r="I28" s="75"/>
      <c r="J28" s="11"/>
      <c r="K28" s="112"/>
      <c r="L28" s="10"/>
      <c r="M28" s="75"/>
      <c r="N28" s="10"/>
      <c r="O28" s="75"/>
      <c r="P28" s="112"/>
      <c r="Q28" s="75"/>
      <c r="R28" s="112"/>
      <c r="S28" s="75"/>
      <c r="T28" s="10"/>
      <c r="U28" s="75"/>
      <c r="V28" s="11"/>
      <c r="W28" s="11"/>
      <c r="X28" s="11"/>
      <c r="Y28" s="11"/>
      <c r="Z28" s="11"/>
    </row>
    <row r="29" spans="1:27" ht="20.100000000000001" customHeight="1">
      <c r="A29" s="148" t="s">
        <v>238</v>
      </c>
      <c r="B29" s="148"/>
      <c r="C29" s="149">
        <v>6</v>
      </c>
      <c r="D29" s="133"/>
      <c r="E29" s="75">
        <v>0</v>
      </c>
      <c r="F29" s="76"/>
      <c r="G29" s="75">
        <v>0</v>
      </c>
      <c r="H29" s="11"/>
      <c r="I29" s="75">
        <v>0</v>
      </c>
      <c r="J29" s="11"/>
      <c r="K29" s="75">
        <v>0</v>
      </c>
      <c r="L29" s="10"/>
      <c r="M29" s="75">
        <v>0</v>
      </c>
      <c r="N29" s="10"/>
      <c r="O29" s="75">
        <v>0</v>
      </c>
      <c r="P29" s="112"/>
      <c r="Q29" s="75">
        <v>0</v>
      </c>
      <c r="R29" s="112"/>
      <c r="S29" s="75">
        <v>0</v>
      </c>
      <c r="T29" s="10"/>
      <c r="U29" s="75">
        <v>0</v>
      </c>
      <c r="V29" s="11"/>
      <c r="W29" s="119">
        <f>SUM(E29:U29)</f>
        <v>0</v>
      </c>
      <c r="X29" s="11"/>
      <c r="Y29" s="11">
        <v>1805</v>
      </c>
      <c r="Z29" s="11"/>
      <c r="AA29" s="119">
        <f>SUM(W29:Y29)</f>
        <v>1805</v>
      </c>
    </row>
    <row r="30" spans="1:27" s="133" customFormat="1" ht="20.100000000000001" customHeight="1">
      <c r="A30" s="153" t="s">
        <v>148</v>
      </c>
      <c r="B30" s="147"/>
      <c r="C30" s="154"/>
      <c r="E30" s="155">
        <f>SUM(E29)</f>
        <v>0</v>
      </c>
      <c r="F30" s="83"/>
      <c r="G30" s="155">
        <f>SUM(G29)</f>
        <v>0</v>
      </c>
      <c r="H30" s="40"/>
      <c r="I30" s="155">
        <f>SUM(I29)</f>
        <v>0</v>
      </c>
      <c r="J30" s="40"/>
      <c r="K30" s="155">
        <f>SUM(K29)</f>
        <v>0</v>
      </c>
      <c r="L30" s="84"/>
      <c r="M30" s="155">
        <f>SUM(M29)</f>
        <v>0</v>
      </c>
      <c r="N30" s="84"/>
      <c r="O30" s="155">
        <f>SUM(O29)</f>
        <v>0</v>
      </c>
      <c r="P30" s="156"/>
      <c r="Q30" s="155">
        <f>SUM(Q29)</f>
        <v>0</v>
      </c>
      <c r="R30" s="156"/>
      <c r="S30" s="155">
        <f>SUM(S29)</f>
        <v>0</v>
      </c>
      <c r="T30" s="84"/>
      <c r="U30" s="155">
        <f>SUM(U29)</f>
        <v>0</v>
      </c>
      <c r="V30" s="40"/>
      <c r="W30" s="113">
        <f>SUM(E30:U30)</f>
        <v>0</v>
      </c>
      <c r="X30" s="40"/>
      <c r="Y30" s="82">
        <f>SUM(Y27:Y29)</f>
        <v>1805</v>
      </c>
      <c r="Z30" s="40"/>
      <c r="AA30" s="113">
        <f>SUM(W30:Y30)</f>
        <v>1805</v>
      </c>
    </row>
    <row r="31" spans="1:27" s="133" customFormat="1" ht="20.100000000000001" customHeight="1">
      <c r="A31" s="150" t="s">
        <v>142</v>
      </c>
      <c r="B31" s="150"/>
      <c r="E31" s="113">
        <f>E30</f>
        <v>0</v>
      </c>
      <c r="F31" s="100"/>
      <c r="G31" s="113">
        <f>G30</f>
        <v>0</v>
      </c>
      <c r="H31" s="100"/>
      <c r="I31" s="113">
        <f>I30</f>
        <v>0</v>
      </c>
      <c r="J31" s="100"/>
      <c r="K31" s="113">
        <f>K30</f>
        <v>0</v>
      </c>
      <c r="L31" s="100"/>
      <c r="M31" s="113">
        <f>M30</f>
        <v>0</v>
      </c>
      <c r="N31" s="100"/>
      <c r="O31" s="113">
        <f>O30</f>
        <v>0</v>
      </c>
      <c r="P31" s="100"/>
      <c r="Q31" s="113">
        <f>Q30</f>
        <v>0</v>
      </c>
      <c r="R31" s="100"/>
      <c r="S31" s="113">
        <f>S30</f>
        <v>0</v>
      </c>
      <c r="T31" s="100"/>
      <c r="U31" s="113">
        <f>U30</f>
        <v>0</v>
      </c>
      <c r="V31" s="100"/>
      <c r="W31" s="113">
        <f>SUM(E31:U31)</f>
        <v>0</v>
      </c>
      <c r="X31" s="100"/>
      <c r="Y31" s="113">
        <f>Y30</f>
        <v>1805</v>
      </c>
      <c r="Z31" s="100"/>
      <c r="AA31" s="113">
        <f>SUM(W31:Y31)</f>
        <v>1805</v>
      </c>
    </row>
    <row r="32" spans="1:27" s="133" customFormat="1" ht="20.100000000000001" customHeight="1">
      <c r="A32" s="150"/>
      <c r="B32" s="150"/>
      <c r="E32" s="100"/>
      <c r="F32" s="100"/>
      <c r="G32" s="100"/>
      <c r="H32" s="100"/>
      <c r="I32" s="100"/>
      <c r="J32" s="100"/>
      <c r="K32" s="100"/>
      <c r="L32" s="100"/>
      <c r="M32" s="100"/>
      <c r="N32" s="100"/>
      <c r="O32" s="100"/>
      <c r="P32" s="100"/>
      <c r="Q32" s="100"/>
      <c r="R32" s="100"/>
      <c r="S32" s="100"/>
      <c r="T32" s="100"/>
      <c r="U32" s="100"/>
      <c r="V32" s="100"/>
      <c r="W32" s="100"/>
      <c r="X32" s="100"/>
      <c r="Y32" s="100"/>
      <c r="Z32" s="100"/>
      <c r="AA32" s="100"/>
    </row>
    <row r="33" spans="1:27" ht="22.05" customHeight="1">
      <c r="A33" s="133" t="s">
        <v>143</v>
      </c>
      <c r="B33" s="133"/>
      <c r="C33" s="134"/>
      <c r="D33" s="133"/>
      <c r="E33" s="41"/>
      <c r="F33" s="41"/>
      <c r="G33" s="41"/>
      <c r="H33" s="41"/>
      <c r="I33" s="41"/>
      <c r="J33" s="41"/>
      <c r="K33" s="41"/>
      <c r="L33" s="41"/>
      <c r="M33" s="41"/>
      <c r="N33" s="41"/>
      <c r="O33" s="41"/>
      <c r="P33" s="41"/>
      <c r="Q33" s="41"/>
      <c r="R33" s="41"/>
      <c r="S33" s="41"/>
      <c r="T33" s="41"/>
      <c r="U33" s="41"/>
      <c r="V33" s="133"/>
      <c r="W33" s="133"/>
      <c r="X33" s="133"/>
      <c r="Y33" s="133"/>
      <c r="Z33" s="133"/>
      <c r="AA33" s="42"/>
    </row>
    <row r="34" spans="1:27" ht="22.05" customHeight="1">
      <c r="A34" s="132" t="s">
        <v>203</v>
      </c>
      <c r="C34" s="134"/>
      <c r="D34" s="133"/>
      <c r="E34" s="75">
        <v>0</v>
      </c>
      <c r="F34" s="76"/>
      <c r="G34" s="75">
        <v>0</v>
      </c>
      <c r="H34" s="11"/>
      <c r="I34" s="75">
        <v>0</v>
      </c>
      <c r="J34" s="11"/>
      <c r="K34" s="77">
        <v>-136476</v>
      </c>
      <c r="L34" s="10"/>
      <c r="M34" s="75">
        <v>0</v>
      </c>
      <c r="N34" s="10"/>
      <c r="O34" s="75">
        <v>0</v>
      </c>
      <c r="P34" s="10"/>
      <c r="Q34" s="75">
        <v>0</v>
      </c>
      <c r="R34" s="10"/>
      <c r="S34" s="75">
        <v>0</v>
      </c>
      <c r="T34" s="10"/>
      <c r="U34" s="75">
        <v>0</v>
      </c>
      <c r="V34" s="11"/>
      <c r="W34" s="77">
        <f>SUM(E34:U34)</f>
        <v>-136476</v>
      </c>
      <c r="X34" s="11"/>
      <c r="Y34" s="77">
        <v>-163890</v>
      </c>
      <c r="Z34" s="11"/>
      <c r="AA34" s="77">
        <f>SUM(W34:Y34)</f>
        <v>-300366</v>
      </c>
    </row>
    <row r="35" spans="1:27" ht="22.05" customHeight="1">
      <c r="A35" s="132" t="s">
        <v>145</v>
      </c>
      <c r="C35" s="134"/>
      <c r="D35" s="133"/>
      <c r="E35" s="75">
        <v>0</v>
      </c>
      <c r="F35" s="76"/>
      <c r="G35" s="75">
        <v>0</v>
      </c>
      <c r="H35" s="11"/>
      <c r="I35" s="75">
        <v>0</v>
      </c>
      <c r="J35" s="11"/>
      <c r="K35" s="75">
        <v>0</v>
      </c>
      <c r="L35" s="10"/>
      <c r="M35" s="119">
        <v>441629</v>
      </c>
      <c r="N35" s="10"/>
      <c r="O35" s="75">
        <v>0</v>
      </c>
      <c r="P35" s="10"/>
      <c r="Q35" s="77">
        <v>15006</v>
      </c>
      <c r="R35" s="10"/>
      <c r="S35" s="77">
        <v>0</v>
      </c>
      <c r="T35" s="10"/>
      <c r="U35" s="75">
        <v>0</v>
      </c>
      <c r="V35" s="11"/>
      <c r="W35" s="77">
        <f>SUM(E35:U35)</f>
        <v>456635</v>
      </c>
      <c r="X35" s="11"/>
      <c r="Y35" s="77">
        <v>597</v>
      </c>
      <c r="Z35" s="11"/>
      <c r="AA35" s="119">
        <f t="shared" ref="AA35:AA37" si="0">SUM(W35:Y35)</f>
        <v>457232</v>
      </c>
    </row>
    <row r="36" spans="1:27" ht="22.05" customHeight="1">
      <c r="A36" s="133" t="s">
        <v>101</v>
      </c>
      <c r="B36" s="133"/>
      <c r="C36" s="134"/>
      <c r="D36" s="133"/>
      <c r="E36" s="82">
        <f>SUM(E34:E35)</f>
        <v>0</v>
      </c>
      <c r="F36" s="83"/>
      <c r="G36" s="82">
        <f>SUM(G34:G35)</f>
        <v>0</v>
      </c>
      <c r="H36" s="40"/>
      <c r="I36" s="82">
        <f>SUM(I34:I35)</f>
        <v>0</v>
      </c>
      <c r="J36" s="40"/>
      <c r="K36" s="82">
        <f>SUM(K34:K35)</f>
        <v>-136476</v>
      </c>
      <c r="L36" s="84"/>
      <c r="M36" s="82">
        <f>SUM(M34:M35)</f>
        <v>441629</v>
      </c>
      <c r="N36" s="84"/>
      <c r="O36" s="82">
        <f>SUM(O34:O35)</f>
        <v>0</v>
      </c>
      <c r="P36" s="84"/>
      <c r="Q36" s="82">
        <f>SUM(Q34:Q35)</f>
        <v>15006</v>
      </c>
      <c r="R36" s="84"/>
      <c r="S36" s="82">
        <f>SUM(S34:S35)</f>
        <v>0</v>
      </c>
      <c r="T36" s="84"/>
      <c r="U36" s="82">
        <f>SUM(U34:U35)</f>
        <v>0</v>
      </c>
      <c r="V36" s="40"/>
      <c r="W36" s="82">
        <f>SUM(E36:U36)</f>
        <v>320159</v>
      </c>
      <c r="X36" s="40"/>
      <c r="Y36" s="82">
        <f>SUM(Y34:Y35)</f>
        <v>-163293</v>
      </c>
      <c r="Z36" s="40"/>
      <c r="AA36" s="82">
        <f>SUM(W36:Y36)</f>
        <v>156866</v>
      </c>
    </row>
    <row r="37" spans="1:27" ht="22.05" customHeight="1" thickBot="1">
      <c r="A37" s="133" t="s">
        <v>208</v>
      </c>
      <c r="B37" s="133"/>
      <c r="C37" s="134"/>
      <c r="D37" s="133"/>
      <c r="E37" s="118">
        <f>SUM(E24,E31,E36)</f>
        <v>2503255</v>
      </c>
      <c r="F37" s="100"/>
      <c r="G37" s="118">
        <f>SUM(G24,G31,G36)</f>
        <v>207161</v>
      </c>
      <c r="H37" s="100"/>
      <c r="I37" s="118">
        <f>SUM(I24,I31,I36)</f>
        <v>82900</v>
      </c>
      <c r="J37" s="100"/>
      <c r="K37" s="118">
        <f>SUM(K24,K31,K36)</f>
        <v>1317358</v>
      </c>
      <c r="L37" s="100"/>
      <c r="M37" s="118">
        <f>SUM(M24,M31,M36)</f>
        <v>852179</v>
      </c>
      <c r="N37" s="100"/>
      <c r="O37" s="118">
        <f>SUM(O24,O31,O36)</f>
        <v>6340</v>
      </c>
      <c r="P37" s="100"/>
      <c r="Q37" s="118">
        <f>SUM(Q24,Q31,Q36)</f>
        <v>-242030</v>
      </c>
      <c r="R37" s="100"/>
      <c r="S37" s="118">
        <f>SUM(S24,S31,S36)</f>
        <v>-5276</v>
      </c>
      <c r="T37" s="100"/>
      <c r="U37" s="118">
        <f>SUM(U24,U31,U36)</f>
        <v>-7789</v>
      </c>
      <c r="V37" s="100"/>
      <c r="W37" s="118">
        <f>SUM(E37:U37)</f>
        <v>4714098</v>
      </c>
      <c r="X37" s="100"/>
      <c r="Y37" s="118">
        <f>SUM(Y24,Y31,Y36)</f>
        <v>2674839</v>
      </c>
      <c r="Z37" s="100"/>
      <c r="AA37" s="118">
        <f t="shared" si="0"/>
        <v>7388937</v>
      </c>
    </row>
    <row r="38" spans="1:27" ht="22.05" customHeight="1" thickTop="1"/>
    <row r="39" spans="1:27" ht="22.05" customHeight="1">
      <c r="A39" s="157"/>
      <c r="B39" s="157"/>
      <c r="AA39" s="158"/>
    </row>
    <row r="40" spans="1:27" ht="22.05" customHeight="1">
      <c r="V40" s="152"/>
      <c r="W40" s="152"/>
      <c r="X40" s="152"/>
      <c r="Y40" s="152"/>
      <c r="Z40" s="152"/>
      <c r="AA40" s="152"/>
    </row>
  </sheetData>
  <mergeCells count="4">
    <mergeCell ref="I5:K5"/>
    <mergeCell ref="M5:U5"/>
    <mergeCell ref="E4:AA4"/>
    <mergeCell ref="E11:AA11"/>
  </mergeCells>
  <pageMargins left="0.8" right="0.8" top="0.48" bottom="0.5" header="0.5" footer="0.5"/>
  <pageSetup paperSize="9" scale="57" firstPageNumber="8" fitToHeight="0" orientation="landscape" useFirstPageNumber="1" r:id="rId1"/>
  <headerFooter alignWithMargins="0">
    <oddFooter>&amp;L&amp;15  หมายเหตุประกอบงบการเงินเป็นส่วนหนึ่งของงบการเงินระหว่างกาลนี้&amp;C&amp;15
&amp;P</oddFooter>
  </headerFooter>
  <ignoredErrors>
    <ignoredError sqref="W36:W37" evalErro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3"/>
  <sheetViews>
    <sheetView view="pageBreakPreview" zoomScale="70" zoomScaleNormal="70" zoomScaleSheetLayoutView="70" workbookViewId="0">
      <selection activeCell="P37" sqref="P37"/>
    </sheetView>
  </sheetViews>
  <sheetFormatPr defaultColWidth="10.625" defaultRowHeight="21" customHeight="1"/>
  <cols>
    <col min="1" max="1" width="56.5" style="43" customWidth="1"/>
    <col min="2" max="2" width="12.125" style="59" customWidth="1"/>
    <col min="3" max="3" width="2.125" style="43" customWidth="1"/>
    <col min="4" max="4" width="16.625" style="51" customWidth="1"/>
    <col min="5" max="5" width="2.125" style="51" customWidth="1"/>
    <col min="6" max="6" width="16.625" style="51" customWidth="1"/>
    <col min="7" max="7" width="2.125" style="51" customWidth="1"/>
    <col min="8" max="8" width="16.625" style="51" customWidth="1"/>
    <col min="9" max="9" width="2.125" style="51" customWidth="1"/>
    <col min="10" max="10" width="19.625" style="51" customWidth="1"/>
    <col min="11" max="11" width="2.125" style="51" customWidth="1"/>
    <col min="12" max="12" width="16.625" style="51" customWidth="1"/>
    <col min="13" max="13" width="2.125" style="51" customWidth="1"/>
    <col min="14" max="14" width="16.625" style="51" customWidth="1"/>
    <col min="15" max="15" width="2.125" style="51" customWidth="1"/>
    <col min="16" max="16" width="16.625" style="51" customWidth="1"/>
    <col min="17" max="17" width="9" style="43" customWidth="1"/>
    <col min="18" max="16384" width="10.625" style="43"/>
  </cols>
  <sheetData>
    <row r="1" spans="1:22" s="53" customFormat="1" ht="21" customHeight="1">
      <c r="A1" s="334" t="s">
        <v>0</v>
      </c>
      <c r="B1" s="334"/>
      <c r="C1" s="334"/>
      <c r="D1" s="334"/>
      <c r="E1" s="334"/>
      <c r="F1" s="334"/>
      <c r="G1" s="334"/>
      <c r="H1" s="334"/>
      <c r="I1" s="334"/>
      <c r="J1" s="334"/>
      <c r="K1" s="334"/>
      <c r="L1" s="334"/>
      <c r="M1" s="334"/>
      <c r="N1" s="334"/>
      <c r="O1" s="334"/>
      <c r="P1" s="334"/>
    </row>
    <row r="2" spans="1:22" s="53" customFormat="1" ht="21" customHeight="1">
      <c r="A2" s="334" t="s">
        <v>197</v>
      </c>
      <c r="B2" s="334"/>
      <c r="C2" s="334"/>
      <c r="D2" s="334"/>
      <c r="E2" s="334"/>
      <c r="F2" s="334"/>
      <c r="G2" s="334"/>
      <c r="H2" s="334"/>
      <c r="I2" s="334"/>
      <c r="J2" s="334"/>
      <c r="K2" s="334"/>
      <c r="L2" s="334"/>
      <c r="M2" s="334"/>
      <c r="N2" s="334"/>
      <c r="O2" s="334"/>
      <c r="P2" s="334"/>
    </row>
    <row r="3" spans="1:22" ht="12" customHeight="1">
      <c r="D3" s="43"/>
      <c r="E3" s="43"/>
      <c r="F3" s="43"/>
      <c r="G3" s="43"/>
      <c r="H3" s="43"/>
      <c r="I3" s="43"/>
      <c r="J3" s="43"/>
      <c r="K3" s="43"/>
      <c r="L3" s="43"/>
      <c r="M3" s="43"/>
      <c r="N3" s="43"/>
      <c r="O3" s="43"/>
      <c r="P3" s="44"/>
    </row>
    <row r="4" spans="1:22" s="45" customFormat="1" ht="21" customHeight="1">
      <c r="B4" s="60"/>
      <c r="D4" s="336" t="s">
        <v>2</v>
      </c>
      <c r="E4" s="336"/>
      <c r="F4" s="336"/>
      <c r="G4" s="336"/>
      <c r="H4" s="336"/>
      <c r="I4" s="336"/>
      <c r="J4" s="336"/>
      <c r="K4" s="336"/>
      <c r="L4" s="336"/>
      <c r="M4" s="336"/>
      <c r="N4" s="336"/>
      <c r="O4" s="336"/>
      <c r="P4" s="336"/>
    </row>
    <row r="5" spans="1:22" s="45" customFormat="1" ht="21" customHeight="1">
      <c r="B5" s="60"/>
      <c r="D5" s="46"/>
      <c r="E5" s="46"/>
      <c r="F5" s="46"/>
      <c r="G5" s="47"/>
      <c r="H5" s="333" t="s">
        <v>106</v>
      </c>
      <c r="I5" s="333"/>
      <c r="J5" s="333"/>
      <c r="K5" s="48"/>
      <c r="L5" s="335" t="s">
        <v>149</v>
      </c>
      <c r="M5" s="335"/>
      <c r="N5" s="335"/>
      <c r="O5" s="46"/>
      <c r="S5" s="78"/>
      <c r="T5" s="79"/>
      <c r="U5" s="78"/>
    </row>
    <row r="6" spans="1:22" s="45" customFormat="1" ht="21" customHeight="1">
      <c r="B6" s="59"/>
      <c r="C6" s="43"/>
      <c r="D6" s="54"/>
      <c r="E6" s="54"/>
      <c r="F6" s="54"/>
      <c r="G6" s="55"/>
      <c r="H6" s="55"/>
      <c r="I6" s="55"/>
      <c r="J6" s="55"/>
      <c r="K6" s="57"/>
      <c r="L6" s="56" t="s">
        <v>220</v>
      </c>
      <c r="M6" s="54"/>
      <c r="N6" s="117" t="s">
        <v>150</v>
      </c>
      <c r="O6" s="54"/>
      <c r="P6" s="43"/>
      <c r="Q6" s="43"/>
      <c r="S6" s="78"/>
      <c r="T6" s="79"/>
      <c r="U6" s="78"/>
    </row>
    <row r="7" spans="1:22" s="45" customFormat="1" ht="21" customHeight="1">
      <c r="B7" s="59"/>
      <c r="C7" s="43"/>
      <c r="D7" s="13"/>
      <c r="E7" s="54"/>
      <c r="F7" s="21" t="s">
        <v>113</v>
      </c>
      <c r="G7" s="21"/>
      <c r="H7" s="58"/>
      <c r="I7" s="43"/>
      <c r="J7" s="43"/>
      <c r="K7" s="51"/>
      <c r="L7" s="56" t="s">
        <v>221</v>
      </c>
      <c r="M7" s="54"/>
      <c r="N7" s="56" t="s">
        <v>118</v>
      </c>
      <c r="O7" s="54"/>
      <c r="P7" s="43"/>
      <c r="Q7" s="43"/>
      <c r="S7" s="78"/>
      <c r="T7" s="79"/>
      <c r="U7" s="80"/>
    </row>
    <row r="8" spans="1:22" s="45" customFormat="1" ht="21" customHeight="1">
      <c r="B8" s="59"/>
      <c r="C8" s="43"/>
      <c r="D8" s="39" t="s">
        <v>121</v>
      </c>
      <c r="E8" s="58"/>
      <c r="F8" s="21" t="s">
        <v>122</v>
      </c>
      <c r="G8" s="21"/>
      <c r="H8" s="58" t="s">
        <v>123</v>
      </c>
      <c r="I8" s="58"/>
      <c r="J8" s="58"/>
      <c r="K8" s="58"/>
      <c r="L8" s="56" t="s">
        <v>4</v>
      </c>
      <c r="M8" s="54"/>
      <c r="N8" s="54" t="s">
        <v>127</v>
      </c>
      <c r="O8" s="54"/>
      <c r="P8" s="21" t="s">
        <v>107</v>
      </c>
      <c r="Q8" s="43"/>
    </row>
    <row r="9" spans="1:22" s="45" customFormat="1" ht="21" customHeight="1">
      <c r="B9" s="99"/>
      <c r="C9" s="54"/>
      <c r="D9" s="39" t="s">
        <v>130</v>
      </c>
      <c r="E9" s="58"/>
      <c r="F9" s="81" t="s">
        <v>131</v>
      </c>
      <c r="G9" s="21"/>
      <c r="H9" s="58" t="s">
        <v>132</v>
      </c>
      <c r="I9" s="58"/>
      <c r="J9" s="58" t="s">
        <v>65</v>
      </c>
      <c r="K9" s="58"/>
      <c r="L9" s="56" t="s">
        <v>133</v>
      </c>
      <c r="M9" s="54"/>
      <c r="N9" s="56" t="s">
        <v>137</v>
      </c>
      <c r="O9" s="54"/>
      <c r="P9" s="21" t="s">
        <v>56</v>
      </c>
      <c r="Q9" s="43"/>
    </row>
    <row r="10" spans="1:22" ht="21" customHeight="1">
      <c r="B10" s="19"/>
      <c r="C10" s="21"/>
      <c r="D10" s="332" t="s">
        <v>7</v>
      </c>
      <c r="E10" s="332"/>
      <c r="F10" s="332"/>
      <c r="G10" s="332"/>
      <c r="H10" s="332"/>
      <c r="I10" s="332"/>
      <c r="J10" s="332"/>
      <c r="K10" s="332"/>
      <c r="L10" s="332"/>
      <c r="M10" s="332"/>
      <c r="N10" s="332"/>
      <c r="O10" s="332"/>
      <c r="P10" s="332"/>
    </row>
    <row r="11" spans="1:22" ht="21" customHeight="1">
      <c r="A11" s="49" t="s">
        <v>204</v>
      </c>
      <c r="B11" s="19"/>
      <c r="C11" s="21"/>
      <c r="D11" s="62"/>
      <c r="E11" s="62"/>
      <c r="F11" s="62"/>
      <c r="G11" s="62"/>
      <c r="H11" s="62"/>
      <c r="I11" s="62"/>
      <c r="J11" s="62"/>
      <c r="K11" s="62"/>
      <c r="L11" s="62"/>
      <c r="M11" s="62"/>
      <c r="N11" s="62"/>
      <c r="O11" s="62"/>
      <c r="P11" s="62"/>
    </row>
    <row r="12" spans="1:22" ht="21" customHeight="1">
      <c r="A12" s="45" t="s">
        <v>146</v>
      </c>
      <c r="B12" s="60"/>
      <c r="C12" s="45"/>
      <c r="D12" s="63">
        <v>1729277</v>
      </c>
      <c r="E12" s="63"/>
      <c r="F12" s="63">
        <v>208455</v>
      </c>
      <c r="G12" s="63"/>
      <c r="H12" s="63">
        <v>82000</v>
      </c>
      <c r="I12" s="63"/>
      <c r="J12" s="63">
        <v>870593</v>
      </c>
      <c r="K12" s="63"/>
      <c r="L12" s="63">
        <v>648</v>
      </c>
      <c r="M12" s="63"/>
      <c r="N12" s="63">
        <v>-7789</v>
      </c>
      <c r="O12" s="63"/>
      <c r="P12" s="63">
        <f>N12+L12+J12+H12+F12+D12</f>
        <v>2883184</v>
      </c>
    </row>
    <row r="13" spans="1:22" s="1" customFormat="1" ht="20.100000000000001" hidden="1" customHeight="1">
      <c r="A13" s="114" t="s">
        <v>140</v>
      </c>
      <c r="B13" s="108"/>
      <c r="C13" s="49"/>
      <c r="D13" s="93"/>
      <c r="E13" s="93"/>
      <c r="F13" s="93"/>
      <c r="G13" s="93"/>
      <c r="H13" s="93"/>
      <c r="I13" s="93"/>
      <c r="J13" s="93"/>
      <c r="K13" s="93"/>
      <c r="L13" s="93"/>
      <c r="M13" s="93"/>
      <c r="N13" s="93"/>
      <c r="O13" s="93"/>
      <c r="P13" s="93"/>
      <c r="Q13" s="41"/>
      <c r="R13" s="41"/>
      <c r="S13" s="41"/>
      <c r="T13" s="41"/>
      <c r="U13" s="41"/>
      <c r="V13" s="41"/>
    </row>
    <row r="14" spans="1:22" s="1" customFormat="1" ht="20.100000000000001" hidden="1" customHeight="1">
      <c r="A14" s="115" t="s">
        <v>141</v>
      </c>
      <c r="B14" s="19">
        <v>16</v>
      </c>
      <c r="C14" s="49"/>
      <c r="D14" s="240">
        <v>0</v>
      </c>
      <c r="E14" s="241"/>
      <c r="F14" s="242">
        <v>0</v>
      </c>
      <c r="G14" s="243"/>
      <c r="H14" s="242">
        <v>0</v>
      </c>
      <c r="I14" s="243"/>
      <c r="J14" s="244">
        <v>0</v>
      </c>
      <c r="K14" s="245"/>
      <c r="L14" s="246">
        <v>0</v>
      </c>
      <c r="M14" s="245"/>
      <c r="N14" s="245">
        <v>0</v>
      </c>
      <c r="O14" s="245"/>
      <c r="P14" s="244">
        <f>SUM(D14:O14)</f>
        <v>0</v>
      </c>
    </row>
    <row r="15" spans="1:22" s="1" customFormat="1" ht="20.100000000000001" hidden="1" customHeight="1">
      <c r="A15" s="116" t="s">
        <v>142</v>
      </c>
      <c r="B15" s="108"/>
      <c r="C15" s="49"/>
      <c r="D15" s="247">
        <f>SUM(D14)</f>
        <v>0</v>
      </c>
      <c r="E15" s="248"/>
      <c r="F15" s="249">
        <f>SUM(F14)</f>
        <v>0</v>
      </c>
      <c r="G15" s="248"/>
      <c r="H15" s="249">
        <f>SUM(H14)</f>
        <v>0</v>
      </c>
      <c r="I15" s="248"/>
      <c r="J15" s="249">
        <f>SUM(J14)</f>
        <v>0</v>
      </c>
      <c r="K15" s="248"/>
      <c r="L15" s="249">
        <f>SUM(L14)</f>
        <v>0</v>
      </c>
      <c r="M15" s="248"/>
      <c r="N15" s="247">
        <f>SUM(N14)</f>
        <v>0</v>
      </c>
      <c r="O15" s="248"/>
      <c r="P15" s="249">
        <f>SUM(D15:O15)</f>
        <v>0</v>
      </c>
    </row>
    <row r="16" spans="1:22" ht="21" customHeight="1">
      <c r="A16" s="45" t="s">
        <v>143</v>
      </c>
      <c r="B16" s="60"/>
      <c r="C16" s="45"/>
      <c r="D16" s="63"/>
      <c r="E16" s="63"/>
      <c r="F16" s="63"/>
      <c r="G16" s="63"/>
      <c r="H16" s="63"/>
      <c r="I16" s="63"/>
      <c r="J16" s="63"/>
      <c r="K16" s="63"/>
      <c r="L16" s="63"/>
      <c r="M16" s="63"/>
      <c r="N16" s="63"/>
      <c r="O16" s="63"/>
      <c r="P16" s="63"/>
    </row>
    <row r="17" spans="1:22" ht="21" customHeight="1">
      <c r="A17" s="43" t="s">
        <v>144</v>
      </c>
      <c r="D17" s="17">
        <v>0</v>
      </c>
      <c r="E17" s="17"/>
      <c r="F17" s="109">
        <v>0</v>
      </c>
      <c r="G17" s="17"/>
      <c r="H17" s="109">
        <v>0</v>
      </c>
      <c r="I17" s="17"/>
      <c r="J17" s="17">
        <v>2098</v>
      </c>
      <c r="K17" s="17"/>
      <c r="L17" s="109">
        <v>0</v>
      </c>
      <c r="M17" s="17"/>
      <c r="N17" s="17">
        <v>0</v>
      </c>
      <c r="O17" s="17"/>
      <c r="P17" s="17">
        <f>SUM(D17:N17)</f>
        <v>2098</v>
      </c>
    </row>
    <row r="18" spans="1:22" ht="21" customHeight="1">
      <c r="A18" s="43" t="s">
        <v>145</v>
      </c>
      <c r="D18" s="17">
        <v>0</v>
      </c>
      <c r="E18" s="17"/>
      <c r="F18" s="250">
        <v>0</v>
      </c>
      <c r="G18" s="18"/>
      <c r="H18" s="250">
        <v>0</v>
      </c>
      <c r="I18" s="17"/>
      <c r="J18" s="18">
        <v>0</v>
      </c>
      <c r="K18" s="17"/>
      <c r="L18" s="17">
        <v>14</v>
      </c>
      <c r="M18" s="18"/>
      <c r="N18" s="18">
        <v>0</v>
      </c>
      <c r="O18" s="18"/>
      <c r="P18" s="17">
        <f>SUM(D18:N18)</f>
        <v>14</v>
      </c>
    </row>
    <row r="19" spans="1:22" s="45" customFormat="1" ht="21" customHeight="1">
      <c r="A19" s="49" t="s">
        <v>101</v>
      </c>
      <c r="B19" s="60"/>
      <c r="D19" s="69">
        <f>SUM(D17:D18)</f>
        <v>0</v>
      </c>
      <c r="E19" s="70"/>
      <c r="F19" s="74">
        <f>SUM(F17:F18)</f>
        <v>0</v>
      </c>
      <c r="G19" s="70"/>
      <c r="H19" s="74">
        <f>SUM(H17:H18)</f>
        <v>0</v>
      </c>
      <c r="I19" s="70"/>
      <c r="J19" s="69">
        <f>SUM(J17:J18)</f>
        <v>2098</v>
      </c>
      <c r="K19" s="70"/>
      <c r="L19" s="69">
        <f>SUM(L18:L18)</f>
        <v>14</v>
      </c>
      <c r="M19" s="70"/>
      <c r="N19" s="69">
        <f>SUM(N17:N18)</f>
        <v>0</v>
      </c>
      <c r="O19" s="70"/>
      <c r="P19" s="69">
        <f>SUM(D19:N19)</f>
        <v>2112</v>
      </c>
    </row>
    <row r="20" spans="1:22" ht="21" customHeight="1" thickBot="1">
      <c r="A20" s="49" t="s">
        <v>205</v>
      </c>
      <c r="B20" s="61"/>
      <c r="C20" s="49"/>
      <c r="D20" s="88">
        <f>SUM(D12,D15,D19)</f>
        <v>1729277</v>
      </c>
      <c r="E20" s="70"/>
      <c r="F20" s="88">
        <f>SUM(F12,F15,F19)</f>
        <v>208455</v>
      </c>
      <c r="G20" s="70"/>
      <c r="H20" s="88">
        <f>SUM(H12,H15,H19)</f>
        <v>82000</v>
      </c>
      <c r="I20" s="63"/>
      <c r="J20" s="88">
        <f>SUM(J12,J15,J19)</f>
        <v>872691</v>
      </c>
      <c r="K20" s="70"/>
      <c r="L20" s="88">
        <f>SUM(L12,L15,L19)</f>
        <v>662</v>
      </c>
      <c r="M20" s="70"/>
      <c r="N20" s="88">
        <f>SUM(N12,N15,N19)</f>
        <v>-7789</v>
      </c>
      <c r="O20" s="70"/>
      <c r="P20" s="88">
        <f>SUM(D20:N20)</f>
        <v>2885296</v>
      </c>
    </row>
    <row r="21" spans="1:22" ht="12" customHeight="1" thickTop="1">
      <c r="A21" s="45"/>
      <c r="B21" s="60"/>
      <c r="C21" s="45"/>
      <c r="D21" s="89"/>
      <c r="E21" s="89"/>
      <c r="F21" s="89"/>
      <c r="G21" s="89"/>
      <c r="H21" s="89"/>
      <c r="I21" s="89"/>
      <c r="J21" s="89"/>
      <c r="K21" s="89"/>
      <c r="L21" s="89"/>
      <c r="M21" s="89"/>
      <c r="N21" s="89"/>
      <c r="O21" s="89"/>
      <c r="P21" s="89"/>
    </row>
    <row r="22" spans="1:22" ht="21" customHeight="1">
      <c r="A22" s="49" t="s">
        <v>206</v>
      </c>
      <c r="B22" s="60"/>
      <c r="C22" s="45"/>
      <c r="D22" s="89"/>
      <c r="E22" s="89"/>
      <c r="F22" s="89"/>
      <c r="G22" s="89"/>
      <c r="H22" s="89"/>
      <c r="I22" s="89"/>
      <c r="J22" s="89"/>
      <c r="K22" s="89"/>
      <c r="L22" s="89"/>
      <c r="M22" s="89"/>
      <c r="N22" s="89"/>
      <c r="O22" s="89"/>
      <c r="P22" s="89"/>
    </row>
    <row r="23" spans="1:22" ht="21" customHeight="1">
      <c r="A23" s="45" t="s">
        <v>207</v>
      </c>
      <c r="B23" s="60"/>
      <c r="C23" s="45"/>
      <c r="D23" s="63">
        <v>2503255</v>
      </c>
      <c r="E23" s="63"/>
      <c r="F23" s="63">
        <v>207161</v>
      </c>
      <c r="G23" s="63"/>
      <c r="H23" s="63">
        <v>82900</v>
      </c>
      <c r="I23" s="63"/>
      <c r="J23" s="63">
        <v>818440</v>
      </c>
      <c r="K23" s="63"/>
      <c r="L23" s="63">
        <v>142816</v>
      </c>
      <c r="M23" s="63"/>
      <c r="N23" s="63">
        <v>-7789</v>
      </c>
      <c r="O23" s="63"/>
      <c r="P23" s="63">
        <f>N23+L23+J23+H23+F23+D23</f>
        <v>3746783</v>
      </c>
    </row>
    <row r="24" spans="1:22" s="1" customFormat="1" ht="20.100000000000001" hidden="1" customHeight="1">
      <c r="A24" s="114" t="s">
        <v>140</v>
      </c>
      <c r="B24" s="108"/>
      <c r="C24" s="49"/>
      <c r="D24" s="93"/>
      <c r="E24" s="93"/>
      <c r="F24" s="93"/>
      <c r="G24" s="93"/>
      <c r="H24" s="93"/>
      <c r="I24" s="93"/>
      <c r="J24" s="93"/>
      <c r="K24" s="93"/>
      <c r="L24" s="93"/>
      <c r="M24" s="93"/>
      <c r="N24" s="93"/>
      <c r="O24" s="93"/>
      <c r="P24" s="93"/>
      <c r="Q24" s="41"/>
      <c r="R24" s="41"/>
      <c r="S24" s="41"/>
      <c r="T24" s="41"/>
      <c r="U24" s="41"/>
      <c r="V24" s="41"/>
    </row>
    <row r="25" spans="1:22" s="1" customFormat="1" ht="20.100000000000001" hidden="1" customHeight="1">
      <c r="A25" s="115" t="s">
        <v>151</v>
      </c>
      <c r="B25" s="19">
        <v>12</v>
      </c>
      <c r="C25" s="49"/>
      <c r="D25" s="15"/>
      <c r="E25" s="15"/>
      <c r="F25" s="15"/>
      <c r="G25" s="251"/>
      <c r="H25" s="109"/>
      <c r="I25" s="251"/>
      <c r="J25" s="17"/>
      <c r="K25" s="251"/>
      <c r="L25" s="109"/>
      <c r="M25" s="251"/>
      <c r="N25" s="17"/>
      <c r="O25" s="251"/>
      <c r="P25" s="18">
        <f>SUM(D25:O25)</f>
        <v>0</v>
      </c>
      <c r="Q25" s="41"/>
      <c r="R25" s="41"/>
      <c r="S25" s="41"/>
      <c r="T25" s="41"/>
      <c r="U25" s="41"/>
      <c r="V25" s="41"/>
    </row>
    <row r="26" spans="1:22" s="1" customFormat="1" ht="20.100000000000001" hidden="1" customHeight="1">
      <c r="A26" s="115" t="s">
        <v>141</v>
      </c>
      <c r="B26" s="19">
        <v>16</v>
      </c>
      <c r="C26" s="49"/>
      <c r="D26" s="17"/>
      <c r="E26" s="15"/>
      <c r="F26" s="250"/>
      <c r="G26" s="109"/>
      <c r="H26" s="250"/>
      <c r="I26" s="109"/>
      <c r="J26" s="22"/>
      <c r="K26" s="18"/>
      <c r="L26" s="109"/>
      <c r="M26" s="18"/>
      <c r="N26" s="17"/>
      <c r="O26" s="18"/>
      <c r="P26" s="22">
        <f>SUM(D26:O26)</f>
        <v>0</v>
      </c>
    </row>
    <row r="27" spans="1:22" s="1" customFormat="1" ht="20.100000000000001" hidden="1" customHeight="1">
      <c r="A27" s="116" t="s">
        <v>142</v>
      </c>
      <c r="B27" s="108"/>
      <c r="C27" s="49"/>
      <c r="D27" s="72">
        <f>SUM(D25:D26)</f>
        <v>0</v>
      </c>
      <c r="E27" s="73"/>
      <c r="F27" s="72">
        <f>SUM(F25:F26)</f>
        <v>0</v>
      </c>
      <c r="G27" s="73"/>
      <c r="H27" s="74">
        <f>SUM(H25:H26)</f>
        <v>0</v>
      </c>
      <c r="I27" s="73"/>
      <c r="J27" s="74">
        <f>SUM(J25:J26)</f>
        <v>0</v>
      </c>
      <c r="K27" s="73"/>
      <c r="L27" s="72">
        <f>SUM(L25:L26)</f>
        <v>0</v>
      </c>
      <c r="M27" s="73"/>
      <c r="N27" s="69">
        <f>SUM(N25:N26)</f>
        <v>0</v>
      </c>
      <c r="O27" s="73"/>
      <c r="P27" s="74">
        <f>SUM(D27:O27)</f>
        <v>0</v>
      </c>
    </row>
    <row r="28" spans="1:22" ht="21" customHeight="1">
      <c r="A28" s="45" t="s">
        <v>143</v>
      </c>
      <c r="B28" s="60"/>
      <c r="C28" s="45"/>
      <c r="D28" s="63"/>
      <c r="E28" s="63"/>
      <c r="F28" s="63"/>
      <c r="G28" s="63"/>
      <c r="H28" s="63"/>
      <c r="I28" s="63"/>
      <c r="J28" s="63"/>
      <c r="K28" s="63"/>
      <c r="L28" s="63"/>
      <c r="M28" s="63"/>
      <c r="N28" s="63"/>
      <c r="O28" s="63"/>
      <c r="P28" s="63"/>
    </row>
    <row r="29" spans="1:22" ht="21" customHeight="1">
      <c r="A29" s="43" t="s">
        <v>144</v>
      </c>
      <c r="D29" s="17">
        <v>0</v>
      </c>
      <c r="E29" s="17"/>
      <c r="F29" s="109">
        <v>0</v>
      </c>
      <c r="G29" s="17"/>
      <c r="H29" s="109">
        <v>0</v>
      </c>
      <c r="I29" s="17"/>
      <c r="J29" s="17">
        <v>17628</v>
      </c>
      <c r="K29" s="17"/>
      <c r="L29" s="18">
        <v>0</v>
      </c>
      <c r="M29" s="17"/>
      <c r="N29" s="18">
        <v>0</v>
      </c>
      <c r="O29" s="17"/>
      <c r="P29" s="17">
        <f>N29+L29+J29+H29+F29+D29</f>
        <v>17628</v>
      </c>
    </row>
    <row r="30" spans="1:22" ht="21" customHeight="1">
      <c r="A30" s="43" t="s">
        <v>145</v>
      </c>
      <c r="D30" s="17">
        <v>0</v>
      </c>
      <c r="E30" s="17"/>
      <c r="F30" s="250">
        <v>0</v>
      </c>
      <c r="G30" s="18"/>
      <c r="H30" s="250">
        <v>0</v>
      </c>
      <c r="I30" s="17"/>
      <c r="J30" s="18">
        <v>0</v>
      </c>
      <c r="K30" s="17"/>
      <c r="L30" s="17">
        <v>148170</v>
      </c>
      <c r="M30" s="17"/>
      <c r="N30" s="18">
        <v>0</v>
      </c>
      <c r="O30" s="17"/>
      <c r="P30" s="17">
        <f t="shared" ref="P30:P31" si="0">SUM(D30:O30)</f>
        <v>148170</v>
      </c>
    </row>
    <row r="31" spans="1:22" ht="21" customHeight="1">
      <c r="A31" s="49" t="s">
        <v>101</v>
      </c>
      <c r="B31" s="60"/>
      <c r="C31" s="45"/>
      <c r="D31" s="69">
        <f>SUM(D29:D30)</f>
        <v>0</v>
      </c>
      <c r="E31" s="70"/>
      <c r="F31" s="74">
        <f>SUM(F29:F30)</f>
        <v>0</v>
      </c>
      <c r="G31" s="70"/>
      <c r="H31" s="74">
        <f>SUM(H29:H30)</f>
        <v>0</v>
      </c>
      <c r="I31" s="70"/>
      <c r="J31" s="69">
        <f>SUM(J29:J30)</f>
        <v>17628</v>
      </c>
      <c r="K31" s="70"/>
      <c r="L31" s="69">
        <f>SUM(L29:L30)</f>
        <v>148170</v>
      </c>
      <c r="M31" s="70"/>
      <c r="N31" s="69">
        <f>SUM(N29:N30)</f>
        <v>0</v>
      </c>
      <c r="O31" s="70"/>
      <c r="P31" s="69">
        <f t="shared" si="0"/>
        <v>165798</v>
      </c>
    </row>
    <row r="32" spans="1:22" ht="21" customHeight="1" thickBot="1">
      <c r="A32" s="49" t="s">
        <v>208</v>
      </c>
      <c r="B32" s="61"/>
      <c r="C32" s="49"/>
      <c r="D32" s="88">
        <f>SUM(D23,D27,D31)</f>
        <v>2503255</v>
      </c>
      <c r="E32" s="70"/>
      <c r="F32" s="88">
        <f>SUM(F23,F27,F31)</f>
        <v>207161</v>
      </c>
      <c r="G32" s="70"/>
      <c r="H32" s="88">
        <f>SUM(H23,H27,H31)</f>
        <v>82900</v>
      </c>
      <c r="I32" s="63"/>
      <c r="J32" s="88">
        <f>SUM(J23,J27,J31)</f>
        <v>836068</v>
      </c>
      <c r="K32" s="70"/>
      <c r="L32" s="88">
        <f>SUM(L23,L27,L31)</f>
        <v>290986</v>
      </c>
      <c r="M32" s="70"/>
      <c r="N32" s="88">
        <f>SUM(N23,N27,N31)</f>
        <v>-7789</v>
      </c>
      <c r="O32" s="70"/>
      <c r="P32" s="88">
        <f>SUM(D32:O32)</f>
        <v>3912581</v>
      </c>
    </row>
    <row r="33" spans="1:16" ht="21" customHeight="1" thickTop="1">
      <c r="A33" s="49"/>
      <c r="B33" s="61"/>
      <c r="C33" s="49"/>
      <c r="D33" s="65"/>
      <c r="E33" s="64"/>
      <c r="F33" s="65"/>
      <c r="G33" s="65"/>
      <c r="H33" s="65"/>
      <c r="I33" s="66"/>
      <c r="J33" s="65"/>
      <c r="K33" s="65"/>
      <c r="L33" s="65"/>
      <c r="M33" s="64"/>
      <c r="N33" s="65"/>
      <c r="O33" s="64"/>
    </row>
    <row r="34" spans="1:16" ht="21" customHeight="1">
      <c r="A34" s="49"/>
      <c r="B34" s="61"/>
      <c r="C34" s="49"/>
      <c r="D34" s="65"/>
      <c r="E34" s="64"/>
      <c r="F34" s="65"/>
      <c r="G34" s="65"/>
      <c r="H34" s="65"/>
      <c r="I34" s="66"/>
      <c r="J34" s="65"/>
      <c r="K34" s="65"/>
      <c r="L34" s="65"/>
      <c r="M34" s="64"/>
      <c r="N34" s="65"/>
      <c r="O34" s="64"/>
      <c r="P34" s="65"/>
    </row>
    <row r="35" spans="1:16" ht="21" customHeight="1">
      <c r="A35" s="49"/>
      <c r="B35" s="61"/>
      <c r="C35" s="49"/>
      <c r="D35" s="65"/>
      <c r="E35" s="64"/>
      <c r="F35" s="65"/>
      <c r="G35" s="65"/>
      <c r="H35" s="65"/>
      <c r="I35" s="66"/>
      <c r="J35" s="65"/>
      <c r="K35" s="65"/>
      <c r="L35" s="65"/>
      <c r="M35" s="64"/>
      <c r="N35" s="65"/>
      <c r="O35" s="64"/>
      <c r="P35" s="65"/>
    </row>
    <row r="36" spans="1:16" ht="21" customHeight="1">
      <c r="A36" s="49"/>
      <c r="B36" s="61"/>
      <c r="C36" s="49"/>
      <c r="D36" s="65"/>
      <c r="E36" s="64"/>
      <c r="F36" s="65"/>
      <c r="G36" s="65"/>
      <c r="H36" s="65"/>
      <c r="I36" s="66"/>
      <c r="J36" s="65"/>
      <c r="K36" s="65"/>
      <c r="L36" s="65"/>
      <c r="M36" s="64"/>
      <c r="N36" s="65"/>
      <c r="O36" s="64"/>
      <c r="P36" s="65"/>
    </row>
    <row r="37" spans="1:16" ht="21" customHeight="1">
      <c r="A37" s="49"/>
      <c r="B37" s="61"/>
      <c r="C37" s="49"/>
      <c r="D37" s="65"/>
      <c r="E37" s="64"/>
      <c r="F37" s="65"/>
      <c r="G37" s="65"/>
      <c r="H37" s="65"/>
      <c r="I37" s="66"/>
      <c r="J37" s="65"/>
      <c r="K37" s="65"/>
      <c r="L37" s="65"/>
      <c r="M37" s="64"/>
      <c r="N37" s="65"/>
      <c r="O37" s="64"/>
      <c r="P37" s="65"/>
    </row>
    <row r="38" spans="1:16" ht="21" customHeight="1">
      <c r="B38" s="60"/>
      <c r="C38" s="45"/>
    </row>
    <row r="39" spans="1:16" ht="21" customHeight="1">
      <c r="B39" s="60"/>
      <c r="C39" s="45"/>
    </row>
    <row r="40" spans="1:16" ht="21" customHeight="1">
      <c r="B40" s="60"/>
      <c r="C40" s="45"/>
    </row>
    <row r="41" spans="1:16" ht="21" customHeight="1">
      <c r="A41" s="52"/>
      <c r="B41" s="60"/>
      <c r="C41" s="45"/>
    </row>
    <row r="42" spans="1:16" ht="21" customHeight="1">
      <c r="A42" s="45"/>
      <c r="B42" s="60"/>
      <c r="C42" s="45"/>
    </row>
    <row r="43" spans="1:16" ht="21" customHeight="1">
      <c r="B43" s="60"/>
      <c r="C43" s="45"/>
    </row>
  </sheetData>
  <mergeCells count="6">
    <mergeCell ref="D10:P10"/>
    <mergeCell ref="H5:J5"/>
    <mergeCell ref="A1:P1"/>
    <mergeCell ref="A2:P2"/>
    <mergeCell ref="L5:N5"/>
    <mergeCell ref="D4:P4"/>
  </mergeCells>
  <pageMargins left="0.8" right="0.8" top="0.48" bottom="0.5" header="0.5" footer="0.5"/>
  <pageSetup paperSize="9" scale="76" firstPageNumber="9" fitToHeight="0" orientation="landscape" useFirstPageNumber="1" r:id="rId1"/>
  <headerFooter alignWithMargins="0">
    <oddFooter>&amp;L&amp;15 
 หมายเหตุประกอบงบการเงินเป็นส่วนหนึ่งของงบการเงินระหว่างกาลนี้
&amp;C&amp;15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07"/>
  <sheetViews>
    <sheetView view="pageBreakPreview" zoomScale="90" zoomScaleNormal="90" zoomScaleSheetLayoutView="90" workbookViewId="0">
      <selection activeCell="A6" sqref="A6"/>
    </sheetView>
  </sheetViews>
  <sheetFormatPr defaultColWidth="9.375" defaultRowHeight="20.55" customHeight="1"/>
  <cols>
    <col min="1" max="1" width="82.5" style="314" customWidth="1"/>
    <col min="2" max="2" width="11" style="313" customWidth="1"/>
    <col min="3" max="3" width="17.125" style="314" customWidth="1"/>
    <col min="4" max="4" width="2.125" style="314" customWidth="1"/>
    <col min="5" max="5" width="17.125" style="314" customWidth="1"/>
    <col min="6" max="6" width="2.125" style="314" customWidth="1"/>
    <col min="7" max="7" width="17.125" style="314" customWidth="1"/>
    <col min="8" max="8" width="2.125" style="314" customWidth="1"/>
    <col min="9" max="9" width="17.125" style="314" customWidth="1"/>
    <col min="10" max="10" width="4.5" style="299" customWidth="1"/>
    <col min="11" max="11" width="18.75" style="299" bestFit="1" customWidth="1"/>
    <col min="12" max="12" width="17.375" style="299" bestFit="1" customWidth="1"/>
    <col min="13" max="13" width="16.375" style="299" bestFit="1" customWidth="1"/>
    <col min="14" max="14" width="9.375" style="299"/>
    <col min="15" max="15" width="14.125" style="299" bestFit="1" customWidth="1"/>
    <col min="16" max="16384" width="9.375" style="299"/>
  </cols>
  <sheetData>
    <row r="1" spans="1:11" s="268" customFormat="1" ht="20.55" customHeight="1">
      <c r="A1" s="266" t="s">
        <v>0</v>
      </c>
      <c r="B1" s="267"/>
      <c r="C1" s="267"/>
      <c r="D1" s="267"/>
      <c r="E1" s="267"/>
      <c r="F1" s="267"/>
      <c r="G1" s="267"/>
      <c r="H1" s="267"/>
      <c r="I1" s="267"/>
      <c r="J1" s="267"/>
    </row>
    <row r="2" spans="1:11" s="268" customFormat="1" ht="20.55" customHeight="1">
      <c r="A2" s="337" t="s">
        <v>152</v>
      </c>
      <c r="B2" s="337"/>
      <c r="C2" s="337"/>
      <c r="D2" s="337"/>
      <c r="E2" s="337"/>
      <c r="F2" s="337"/>
      <c r="G2" s="337"/>
      <c r="H2" s="337"/>
      <c r="I2" s="337"/>
    </row>
    <row r="3" spans="1:11" s="274" customFormat="1" ht="20.55" customHeight="1">
      <c r="A3" s="269"/>
      <c r="B3" s="270"/>
      <c r="C3" s="271"/>
      <c r="D3" s="272"/>
      <c r="E3" s="272"/>
      <c r="F3" s="272"/>
      <c r="G3" s="273"/>
      <c r="H3" s="272"/>
      <c r="I3" s="273"/>
    </row>
    <row r="4" spans="1:11" s="274" customFormat="1" ht="20.55" customHeight="1">
      <c r="A4" s="272"/>
      <c r="C4" s="272"/>
      <c r="D4" s="275" t="s">
        <v>1</v>
      </c>
      <c r="E4" s="272"/>
      <c r="F4" s="272"/>
      <c r="G4" s="338" t="s">
        <v>2</v>
      </c>
      <c r="H4" s="338"/>
      <c r="I4" s="338"/>
    </row>
    <row r="5" spans="1:11" s="274" customFormat="1" ht="20.55" customHeight="1">
      <c r="A5" s="272"/>
      <c r="B5" s="276"/>
      <c r="C5" s="339" t="s">
        <v>72</v>
      </c>
      <c r="D5" s="339"/>
      <c r="E5" s="339"/>
      <c r="F5" s="272"/>
      <c r="G5" s="339" t="s">
        <v>72</v>
      </c>
      <c r="H5" s="339"/>
      <c r="I5" s="339"/>
    </row>
    <row r="6" spans="1:11" s="274" customFormat="1" ht="20.55" customHeight="1">
      <c r="A6" s="272"/>
      <c r="B6" s="276"/>
      <c r="C6" s="339" t="s">
        <v>209</v>
      </c>
      <c r="D6" s="339"/>
      <c r="E6" s="339"/>
      <c r="F6" s="272"/>
      <c r="G6" s="339" t="s">
        <v>209</v>
      </c>
      <c r="H6" s="339"/>
      <c r="I6" s="339"/>
    </row>
    <row r="7" spans="1:11" s="274" customFormat="1" ht="20.55" customHeight="1">
      <c r="A7" s="272"/>
      <c r="B7" s="164" t="s">
        <v>5</v>
      </c>
      <c r="C7" s="277">
        <v>2567</v>
      </c>
      <c r="D7" s="278"/>
      <c r="E7" s="277">
        <v>2566</v>
      </c>
      <c r="F7" s="278"/>
      <c r="G7" s="277">
        <v>2567</v>
      </c>
      <c r="H7" s="278"/>
      <c r="I7" s="277">
        <v>2566</v>
      </c>
    </row>
    <row r="8" spans="1:11" s="274" customFormat="1" ht="20.55" customHeight="1">
      <c r="A8" s="272"/>
      <c r="B8" s="279"/>
      <c r="C8" s="340" t="s">
        <v>7</v>
      </c>
      <c r="D8" s="340"/>
      <c r="E8" s="340"/>
      <c r="F8" s="340"/>
      <c r="G8" s="340"/>
      <c r="H8" s="340"/>
      <c r="I8" s="340"/>
    </row>
    <row r="9" spans="1:11" s="274" customFormat="1" ht="20.55" customHeight="1">
      <c r="A9" s="280" t="s">
        <v>153</v>
      </c>
      <c r="B9" s="279"/>
      <c r="C9" s="281"/>
      <c r="D9" s="282"/>
      <c r="E9" s="281"/>
      <c r="F9" s="282"/>
      <c r="G9" s="283"/>
      <c r="H9" s="283"/>
      <c r="I9" s="283"/>
    </row>
    <row r="10" spans="1:11" s="274" customFormat="1" ht="20.55" customHeight="1">
      <c r="A10" s="284" t="s">
        <v>210</v>
      </c>
      <c r="B10" s="279"/>
      <c r="C10" s="20">
        <v>-300366</v>
      </c>
      <c r="D10" s="281"/>
      <c r="E10" s="17">
        <v>-9396</v>
      </c>
      <c r="F10" s="281"/>
      <c r="G10" s="20">
        <v>17628</v>
      </c>
      <c r="H10" s="281"/>
      <c r="I10" s="17">
        <v>2098</v>
      </c>
      <c r="K10" s="285"/>
    </row>
    <row r="11" spans="1:11" s="274" customFormat="1" ht="20.55" customHeight="1">
      <c r="A11" s="286" t="s">
        <v>211</v>
      </c>
      <c r="B11" s="279"/>
      <c r="C11" s="14"/>
      <c r="D11" s="281"/>
      <c r="E11" s="14"/>
      <c r="F11" s="281"/>
      <c r="G11" s="281"/>
      <c r="H11" s="281"/>
      <c r="I11" s="281"/>
    </row>
    <row r="12" spans="1:11" s="274" customFormat="1" ht="20.55" customHeight="1">
      <c r="A12" s="287" t="s">
        <v>216</v>
      </c>
      <c r="B12" s="279"/>
      <c r="C12" s="14">
        <v>57445</v>
      </c>
      <c r="D12" s="281"/>
      <c r="E12" s="14">
        <v>0</v>
      </c>
      <c r="F12" s="281"/>
      <c r="G12" s="281">
        <v>0</v>
      </c>
      <c r="H12" s="281"/>
      <c r="I12" s="281">
        <v>0</v>
      </c>
    </row>
    <row r="13" spans="1:11" s="274" customFormat="1" ht="20.55" customHeight="1">
      <c r="A13" s="287" t="s">
        <v>92</v>
      </c>
      <c r="B13" s="279"/>
      <c r="C13" s="18">
        <v>192598</v>
      </c>
      <c r="D13" s="281"/>
      <c r="E13" s="20">
        <v>7017</v>
      </c>
      <c r="F13" s="281"/>
      <c r="G13" s="18">
        <v>16883</v>
      </c>
      <c r="H13" s="281"/>
      <c r="I13" s="17">
        <v>7017</v>
      </c>
      <c r="K13" s="285"/>
    </row>
    <row r="14" spans="1:11" s="274" customFormat="1" ht="20.55" customHeight="1">
      <c r="A14" s="287" t="s">
        <v>154</v>
      </c>
      <c r="B14" s="279"/>
      <c r="C14" s="17">
        <v>128108</v>
      </c>
      <c r="D14" s="17"/>
      <c r="E14" s="17">
        <v>1637</v>
      </c>
      <c r="F14" s="17"/>
      <c r="G14" s="17">
        <v>1784</v>
      </c>
      <c r="H14" s="17"/>
      <c r="I14" s="17">
        <v>1637</v>
      </c>
      <c r="K14" s="285"/>
    </row>
    <row r="15" spans="1:11" s="274" customFormat="1" ht="20.55" customHeight="1">
      <c r="A15" s="287" t="s">
        <v>155</v>
      </c>
      <c r="B15" s="279"/>
      <c r="C15" s="17">
        <v>0</v>
      </c>
      <c r="D15" s="17"/>
      <c r="E15" s="17">
        <v>53</v>
      </c>
      <c r="F15" s="17"/>
      <c r="G15" s="20">
        <v>0</v>
      </c>
      <c r="H15" s="17"/>
      <c r="I15" s="281">
        <v>53</v>
      </c>
      <c r="K15" s="285"/>
    </row>
    <row r="16" spans="1:11" s="274" customFormat="1" ht="19.8" customHeight="1">
      <c r="A16" s="287" t="s">
        <v>52</v>
      </c>
      <c r="B16" s="279"/>
      <c r="C16" s="18">
        <v>2546</v>
      </c>
      <c r="D16" s="15"/>
      <c r="E16" s="281">
        <v>477</v>
      </c>
      <c r="F16" s="15"/>
      <c r="G16" s="18">
        <v>398</v>
      </c>
      <c r="H16" s="15"/>
      <c r="I16" s="18">
        <v>477</v>
      </c>
      <c r="K16" s="285"/>
    </row>
    <row r="17" spans="1:15" s="274" customFormat="1" ht="20.55" customHeight="1">
      <c r="A17" s="287" t="s">
        <v>212</v>
      </c>
      <c r="B17" s="288"/>
      <c r="C17" s="17">
        <v>0</v>
      </c>
      <c r="D17" s="17"/>
      <c r="E17" s="17">
        <v>-3647</v>
      </c>
      <c r="F17" s="281"/>
      <c r="G17" s="20">
        <v>0</v>
      </c>
      <c r="H17" s="281"/>
      <c r="I17" s="20">
        <v>0</v>
      </c>
      <c r="K17" s="285"/>
      <c r="L17" s="285"/>
      <c r="O17" s="289"/>
    </row>
    <row r="18" spans="1:15" s="274" customFormat="1" ht="20.55" customHeight="1">
      <c r="A18" s="287" t="s">
        <v>156</v>
      </c>
      <c r="B18" s="288"/>
      <c r="C18" s="281">
        <v>32992</v>
      </c>
      <c r="D18" s="17"/>
      <c r="E18" s="20">
        <v>510</v>
      </c>
      <c r="F18" s="17"/>
      <c r="G18" s="20">
        <v>-458</v>
      </c>
      <c r="H18" s="17"/>
      <c r="I18" s="20">
        <v>510</v>
      </c>
      <c r="K18" s="285"/>
    </row>
    <row r="19" spans="1:15" s="274" customFormat="1" ht="20.55" customHeight="1">
      <c r="A19" s="287" t="s">
        <v>227</v>
      </c>
      <c r="B19" s="279">
        <v>6</v>
      </c>
      <c r="C19" s="281">
        <v>-47843</v>
      </c>
      <c r="D19" s="281"/>
      <c r="E19" s="281">
        <v>-1569</v>
      </c>
      <c r="F19" s="281"/>
      <c r="G19" s="20">
        <v>0</v>
      </c>
      <c r="H19" s="281"/>
      <c r="I19" s="20">
        <v>0</v>
      </c>
      <c r="K19" s="285"/>
    </row>
    <row r="20" spans="1:15" s="274" customFormat="1" ht="20.55" customHeight="1">
      <c r="A20" s="287" t="s">
        <v>242</v>
      </c>
      <c r="B20" s="279"/>
      <c r="C20" s="17">
        <v>2</v>
      </c>
      <c r="D20" s="281"/>
      <c r="E20" s="20">
        <v>-21</v>
      </c>
      <c r="F20" s="281"/>
      <c r="G20" s="20">
        <v>0</v>
      </c>
      <c r="H20" s="281"/>
      <c r="I20" s="281">
        <v>-21</v>
      </c>
      <c r="K20" s="285"/>
    </row>
    <row r="21" spans="1:15" s="274" customFormat="1" ht="20.55" hidden="1" customHeight="1">
      <c r="A21" s="287" t="s">
        <v>235</v>
      </c>
      <c r="B21" s="279"/>
      <c r="C21" s="17">
        <v>0</v>
      </c>
      <c r="D21" s="281"/>
      <c r="E21" s="20">
        <v>0</v>
      </c>
      <c r="F21" s="281"/>
      <c r="G21" s="20">
        <v>0</v>
      </c>
      <c r="H21" s="281"/>
      <c r="I21" s="20">
        <v>0</v>
      </c>
      <c r="K21" s="285"/>
      <c r="M21" s="289"/>
    </row>
    <row r="22" spans="1:15" s="274" customFormat="1" ht="20.55" customHeight="1">
      <c r="A22" s="287" t="s">
        <v>222</v>
      </c>
      <c r="B22" s="279"/>
      <c r="C22" s="20">
        <v>0</v>
      </c>
      <c r="D22" s="281"/>
      <c r="E22" s="20">
        <v>0</v>
      </c>
      <c r="F22" s="281"/>
      <c r="G22" s="17">
        <v>84</v>
      </c>
      <c r="H22" s="281"/>
      <c r="I22" s="20">
        <v>0</v>
      </c>
      <c r="K22" s="285"/>
      <c r="M22" s="289"/>
    </row>
    <row r="23" spans="1:15" s="274" customFormat="1" ht="20.55" hidden="1" customHeight="1">
      <c r="A23" s="287" t="s">
        <v>236</v>
      </c>
      <c r="B23" s="279"/>
      <c r="C23" s="20">
        <v>0</v>
      </c>
      <c r="D23" s="281"/>
      <c r="E23" s="17">
        <v>0</v>
      </c>
      <c r="F23" s="281"/>
      <c r="G23" s="20">
        <v>0</v>
      </c>
      <c r="H23" s="281"/>
      <c r="I23" s="20">
        <v>0</v>
      </c>
      <c r="K23" s="285"/>
      <c r="M23" s="289"/>
    </row>
    <row r="24" spans="1:15" s="274" customFormat="1" ht="20.55" customHeight="1">
      <c r="A24" s="287" t="s">
        <v>233</v>
      </c>
      <c r="B24" s="279">
        <v>6</v>
      </c>
      <c r="C24" s="20">
        <v>1430</v>
      </c>
      <c r="D24" s="281"/>
      <c r="E24" s="17">
        <v>0</v>
      </c>
      <c r="F24" s="281"/>
      <c r="G24" s="20">
        <v>0</v>
      </c>
      <c r="H24" s="281"/>
      <c r="I24" s="20">
        <v>0</v>
      </c>
      <c r="K24" s="285"/>
      <c r="M24" s="289"/>
    </row>
    <row r="25" spans="1:15" s="274" customFormat="1" ht="20.55" hidden="1" customHeight="1">
      <c r="A25" s="284" t="s">
        <v>237</v>
      </c>
      <c r="B25" s="279"/>
      <c r="C25" s="20">
        <v>0</v>
      </c>
      <c r="D25" s="281"/>
      <c r="E25" s="109">
        <v>0</v>
      </c>
      <c r="F25" s="17"/>
      <c r="G25" s="20">
        <v>0</v>
      </c>
      <c r="H25" s="17"/>
      <c r="I25" s="20">
        <v>0</v>
      </c>
      <c r="K25" s="285"/>
      <c r="M25" s="289"/>
    </row>
    <row r="26" spans="1:15" s="274" customFormat="1" ht="20.55" customHeight="1">
      <c r="A26" s="284" t="s">
        <v>234</v>
      </c>
      <c r="B26" s="279"/>
      <c r="C26" s="20">
        <v>50451</v>
      </c>
      <c r="D26" s="281"/>
      <c r="E26" s="17">
        <v>0</v>
      </c>
      <c r="F26" s="17"/>
      <c r="G26" s="17">
        <v>0</v>
      </c>
      <c r="H26" s="17"/>
      <c r="I26" s="17">
        <v>0</v>
      </c>
      <c r="K26" s="285"/>
      <c r="M26" s="289"/>
    </row>
    <row r="27" spans="1:15" s="274" customFormat="1" ht="20.55" customHeight="1">
      <c r="A27" s="287" t="s">
        <v>157</v>
      </c>
      <c r="B27" s="279"/>
      <c r="C27" s="17">
        <v>-59080</v>
      </c>
      <c r="D27" s="17"/>
      <c r="E27" s="17">
        <v>-62</v>
      </c>
      <c r="F27" s="281"/>
      <c r="G27" s="17">
        <v>-39474</v>
      </c>
      <c r="H27" s="281"/>
      <c r="I27" s="281">
        <v>-12390</v>
      </c>
      <c r="K27" s="285"/>
    </row>
    <row r="28" spans="1:15" s="274" customFormat="1" ht="20.55" customHeight="1">
      <c r="A28" s="287" t="s">
        <v>158</v>
      </c>
      <c r="B28" s="279"/>
      <c r="C28" s="17">
        <v>-17517</v>
      </c>
      <c r="D28" s="17"/>
      <c r="E28" s="17">
        <v>-9311</v>
      </c>
      <c r="F28" s="281"/>
      <c r="G28" s="17">
        <v>-10085</v>
      </c>
      <c r="H28" s="281"/>
      <c r="I28" s="281">
        <v>-9311</v>
      </c>
      <c r="K28" s="285"/>
    </row>
    <row r="29" spans="1:15" s="274" customFormat="1" ht="20.55" customHeight="1">
      <c r="A29" s="290"/>
      <c r="B29" s="279"/>
      <c r="C29" s="291">
        <f>SUM(C10:C28)</f>
        <v>40766</v>
      </c>
      <c r="D29" s="281"/>
      <c r="E29" s="291">
        <f>SUM(E10:E28)</f>
        <v>-14312</v>
      </c>
      <c r="F29" s="281"/>
      <c r="G29" s="291">
        <f>SUM(G10:G28)</f>
        <v>-13240</v>
      </c>
      <c r="H29" s="281"/>
      <c r="I29" s="291">
        <f>SUM(I10:I28)</f>
        <v>-9930</v>
      </c>
    </row>
    <row r="30" spans="1:15" s="274" customFormat="1" ht="20.55" customHeight="1">
      <c r="A30" s="286" t="s">
        <v>159</v>
      </c>
      <c r="B30" s="292"/>
      <c r="C30" s="281"/>
      <c r="D30" s="281"/>
      <c r="E30" s="281"/>
      <c r="F30" s="281"/>
      <c r="G30" s="281"/>
      <c r="H30" s="281"/>
      <c r="I30" s="281"/>
    </row>
    <row r="31" spans="1:15" s="274" customFormat="1" ht="20.55" customHeight="1">
      <c r="A31" s="284" t="s">
        <v>10</v>
      </c>
      <c r="B31" s="279"/>
      <c r="C31" s="17">
        <v>0</v>
      </c>
      <c r="D31" s="14"/>
      <c r="E31" s="17">
        <v>0</v>
      </c>
      <c r="F31" s="14"/>
      <c r="G31" s="281">
        <v>520</v>
      </c>
      <c r="H31" s="281"/>
      <c r="I31" s="281">
        <v>-145</v>
      </c>
      <c r="K31" s="285"/>
    </row>
    <row r="32" spans="1:15" s="274" customFormat="1" ht="20.55" customHeight="1">
      <c r="A32" s="284" t="s">
        <v>11</v>
      </c>
      <c r="B32" s="279"/>
      <c r="C32" s="17">
        <v>15163</v>
      </c>
      <c r="D32" s="14"/>
      <c r="E32" s="109">
        <v>0</v>
      </c>
      <c r="F32" s="14"/>
      <c r="G32" s="109">
        <v>-1089</v>
      </c>
      <c r="H32" s="281"/>
      <c r="I32" s="20">
        <v>0</v>
      </c>
      <c r="K32" s="285"/>
    </row>
    <row r="33" spans="1:12" s="274" customFormat="1" ht="20.55" customHeight="1">
      <c r="A33" s="284" t="s">
        <v>198</v>
      </c>
      <c r="B33" s="279"/>
      <c r="C33" s="17">
        <v>7756</v>
      </c>
      <c r="D33" s="14"/>
      <c r="E33" s="109">
        <v>0</v>
      </c>
      <c r="F33" s="14"/>
      <c r="G33" s="109">
        <v>0</v>
      </c>
      <c r="H33" s="281"/>
      <c r="I33" s="20">
        <v>0</v>
      </c>
      <c r="K33" s="285"/>
    </row>
    <row r="34" spans="1:12" s="274" customFormat="1" ht="20.55" customHeight="1">
      <c r="A34" s="284" t="s">
        <v>23</v>
      </c>
      <c r="B34" s="279"/>
      <c r="C34" s="17">
        <v>-670</v>
      </c>
      <c r="D34" s="14"/>
      <c r="E34" s="109">
        <v>0</v>
      </c>
      <c r="F34" s="14"/>
      <c r="G34" s="109">
        <v>0</v>
      </c>
      <c r="H34" s="281"/>
      <c r="I34" s="20">
        <v>0</v>
      </c>
      <c r="K34" s="285"/>
    </row>
    <row r="35" spans="1:12" s="274" customFormat="1" ht="20.55" customHeight="1">
      <c r="A35" s="284" t="s">
        <v>214</v>
      </c>
      <c r="B35" s="279"/>
      <c r="C35" s="17">
        <v>-35000</v>
      </c>
      <c r="D35" s="14"/>
      <c r="E35" s="14">
        <v>-15001</v>
      </c>
      <c r="F35" s="281"/>
      <c r="G35" s="281">
        <v>-104500</v>
      </c>
      <c r="H35" s="281"/>
      <c r="I35" s="20">
        <v>-15001</v>
      </c>
      <c r="K35" s="285"/>
    </row>
    <row r="36" spans="1:12" s="274" customFormat="1" ht="20.55" customHeight="1">
      <c r="A36" s="284" t="s">
        <v>13</v>
      </c>
      <c r="B36" s="279"/>
      <c r="C36" s="17">
        <v>0</v>
      </c>
      <c r="D36" s="14"/>
      <c r="E36" s="17">
        <v>3800</v>
      </c>
      <c r="F36" s="14"/>
      <c r="G36" s="109">
        <v>0</v>
      </c>
      <c r="H36" s="281"/>
      <c r="I36" s="281">
        <v>3800</v>
      </c>
      <c r="K36" s="285"/>
    </row>
    <row r="37" spans="1:12" s="274" customFormat="1" ht="20.55" customHeight="1">
      <c r="A37" s="284" t="s">
        <v>14</v>
      </c>
      <c r="B37" s="279"/>
      <c r="C37" s="17">
        <v>94066</v>
      </c>
      <c r="D37" s="14"/>
      <c r="E37" s="109">
        <v>0</v>
      </c>
      <c r="F37" s="14"/>
      <c r="G37" s="109">
        <v>0</v>
      </c>
      <c r="H37" s="14"/>
      <c r="I37" s="20">
        <v>0</v>
      </c>
      <c r="K37" s="285"/>
    </row>
    <row r="38" spans="1:12" s="274" customFormat="1" ht="20.55" customHeight="1">
      <c r="A38" s="284" t="s">
        <v>15</v>
      </c>
      <c r="B38" s="279"/>
      <c r="C38" s="17">
        <v>-483</v>
      </c>
      <c r="D38" s="14"/>
      <c r="E38" s="109">
        <v>0</v>
      </c>
      <c r="F38" s="14"/>
      <c r="G38" s="109">
        <v>0</v>
      </c>
      <c r="H38" s="14"/>
      <c r="I38" s="20">
        <v>0</v>
      </c>
      <c r="K38" s="285"/>
    </row>
    <row r="39" spans="1:12" s="274" customFormat="1" ht="20.55" customHeight="1">
      <c r="A39" s="293" t="s">
        <v>16</v>
      </c>
      <c r="B39" s="279"/>
      <c r="C39" s="17">
        <v>56547</v>
      </c>
      <c r="D39" s="14"/>
      <c r="E39" s="281">
        <v>327536</v>
      </c>
      <c r="F39" s="14"/>
      <c r="G39" s="281">
        <v>89081</v>
      </c>
      <c r="H39" s="281"/>
      <c r="I39" s="281">
        <v>321500</v>
      </c>
      <c r="K39" s="285"/>
    </row>
    <row r="40" spans="1:12" s="274" customFormat="1" ht="20.55" customHeight="1">
      <c r="A40" s="293" t="s">
        <v>160</v>
      </c>
      <c r="B40" s="279"/>
      <c r="C40" s="281">
        <v>1748</v>
      </c>
      <c r="D40" s="14"/>
      <c r="E40" s="281">
        <v>-2170</v>
      </c>
      <c r="F40" s="14"/>
      <c r="G40" s="14">
        <v>-3176</v>
      </c>
      <c r="H40" s="14"/>
      <c r="I40" s="281">
        <v>-1835</v>
      </c>
      <c r="K40" s="285"/>
    </row>
    <row r="41" spans="1:12" s="274" customFormat="1" ht="20.55" customHeight="1">
      <c r="A41" s="293" t="s">
        <v>31</v>
      </c>
      <c r="B41" s="279"/>
      <c r="C41" s="294">
        <v>-157270</v>
      </c>
      <c r="D41" s="14"/>
      <c r="E41" s="109">
        <v>0</v>
      </c>
      <c r="F41" s="14"/>
      <c r="G41" s="281">
        <v>-114</v>
      </c>
      <c r="H41" s="281"/>
      <c r="I41" s="20">
        <v>0</v>
      </c>
      <c r="K41" s="285"/>
    </row>
    <row r="42" spans="1:12" s="274" customFormat="1" ht="20.55" customHeight="1">
      <c r="A42" s="293" t="s">
        <v>38</v>
      </c>
      <c r="B42" s="279"/>
      <c r="C42" s="20">
        <v>-316024</v>
      </c>
      <c r="D42" s="14"/>
      <c r="E42" s="109">
        <v>0</v>
      </c>
      <c r="F42" s="14"/>
      <c r="G42" s="109">
        <v>0</v>
      </c>
      <c r="H42" s="14"/>
      <c r="I42" s="20">
        <v>0</v>
      </c>
      <c r="K42" s="285"/>
    </row>
    <row r="43" spans="1:12" s="274" customFormat="1" ht="20.55" customHeight="1">
      <c r="A43" s="293" t="s">
        <v>191</v>
      </c>
      <c r="B43" s="279"/>
      <c r="C43" s="20">
        <v>1306</v>
      </c>
      <c r="D43" s="14"/>
      <c r="E43" s="109">
        <v>0</v>
      </c>
      <c r="F43" s="14"/>
      <c r="G43" s="109">
        <v>0</v>
      </c>
      <c r="H43" s="14"/>
      <c r="I43" s="109">
        <v>0</v>
      </c>
      <c r="K43" s="285"/>
    </row>
    <row r="44" spans="1:12" s="274" customFormat="1" ht="20.55" customHeight="1">
      <c r="A44" s="287" t="s">
        <v>192</v>
      </c>
      <c r="B44" s="279"/>
      <c r="C44" s="20">
        <v>545000</v>
      </c>
      <c r="D44" s="14"/>
      <c r="E44" s="109">
        <v>0</v>
      </c>
      <c r="F44" s="14"/>
      <c r="G44" s="109">
        <v>0</v>
      </c>
      <c r="H44" s="14"/>
      <c r="I44" s="109">
        <v>0</v>
      </c>
      <c r="K44" s="285"/>
    </row>
    <row r="45" spans="1:12" s="274" customFormat="1" ht="20.55" customHeight="1">
      <c r="A45" s="287" t="s">
        <v>223</v>
      </c>
      <c r="B45" s="279"/>
      <c r="C45" s="20">
        <v>-1402</v>
      </c>
      <c r="D45" s="14"/>
      <c r="E45" s="109">
        <v>0</v>
      </c>
      <c r="F45" s="14"/>
      <c r="G45" s="20">
        <v>-1258</v>
      </c>
      <c r="H45" s="14"/>
      <c r="I45" s="109">
        <v>0</v>
      </c>
      <c r="K45" s="285"/>
    </row>
    <row r="46" spans="1:12" s="274" customFormat="1" ht="20.55" customHeight="1">
      <c r="A46" s="293" t="s">
        <v>45</v>
      </c>
      <c r="B46" s="279"/>
      <c r="C46" s="20">
        <v>259513</v>
      </c>
      <c r="D46" s="14"/>
      <c r="E46" s="109">
        <v>-3865</v>
      </c>
      <c r="F46" s="14"/>
      <c r="G46" s="14">
        <v>-3949</v>
      </c>
      <c r="H46" s="14"/>
      <c r="I46" s="20">
        <v>-3815</v>
      </c>
      <c r="K46" s="285"/>
    </row>
    <row r="47" spans="1:12" s="274" customFormat="1" ht="20.55" customHeight="1">
      <c r="A47" s="293" t="s">
        <v>53</v>
      </c>
      <c r="B47" s="279"/>
      <c r="C47" s="295">
        <v>22726</v>
      </c>
      <c r="D47" s="15"/>
      <c r="E47" s="250">
        <v>0</v>
      </c>
      <c r="F47" s="15"/>
      <c r="G47" s="109">
        <v>0</v>
      </c>
      <c r="H47" s="15"/>
      <c r="I47" s="250">
        <v>0</v>
      </c>
      <c r="K47" s="285"/>
      <c r="L47" s="289"/>
    </row>
    <row r="48" spans="1:12" s="274" customFormat="1" ht="20.55" customHeight="1">
      <c r="A48" s="287" t="s">
        <v>224</v>
      </c>
      <c r="B48" s="279"/>
      <c r="C48" s="291">
        <f>SUM(C29:C47)</f>
        <v>533742</v>
      </c>
      <c r="D48" s="14"/>
      <c r="E48" s="17">
        <f>SUM(E29:E47)</f>
        <v>295988</v>
      </c>
      <c r="F48" s="14"/>
      <c r="G48" s="291">
        <f>SUM(G29:G47)</f>
        <v>-37725</v>
      </c>
      <c r="H48" s="14"/>
      <c r="I48" s="20">
        <f>SUM(I29:I47)</f>
        <v>294574</v>
      </c>
    </row>
    <row r="49" spans="1:12" s="274" customFormat="1" ht="20.55" customHeight="1">
      <c r="A49" s="284" t="s">
        <v>161</v>
      </c>
      <c r="B49" s="279"/>
      <c r="C49" s="17">
        <v>1615</v>
      </c>
      <c r="D49" s="281"/>
      <c r="E49" s="20">
        <v>2118</v>
      </c>
      <c r="F49" s="281"/>
      <c r="G49" s="18">
        <v>3215</v>
      </c>
      <c r="H49" s="281"/>
      <c r="I49" s="20">
        <v>2109</v>
      </c>
      <c r="K49" s="285"/>
    </row>
    <row r="50" spans="1:12" s="274" customFormat="1" ht="20.55" customHeight="1">
      <c r="A50" s="284" t="s">
        <v>162</v>
      </c>
      <c r="B50" s="279"/>
      <c r="C50" s="281">
        <v>-216167</v>
      </c>
      <c r="D50" s="281"/>
      <c r="E50" s="281">
        <v>-10542</v>
      </c>
      <c r="F50" s="281"/>
      <c r="G50" s="281">
        <v>-12730</v>
      </c>
      <c r="H50" s="281"/>
      <c r="I50" s="281">
        <v>-10542</v>
      </c>
      <c r="K50" s="285"/>
    </row>
    <row r="51" spans="1:12" s="274" customFormat="1" ht="20.55" customHeight="1">
      <c r="A51" s="284" t="s">
        <v>163</v>
      </c>
      <c r="B51" s="279"/>
      <c r="C51" s="281">
        <v>-22492</v>
      </c>
      <c r="D51" s="281"/>
      <c r="E51" s="281">
        <v>-74</v>
      </c>
      <c r="F51" s="281"/>
      <c r="G51" s="281">
        <v>-94</v>
      </c>
      <c r="H51" s="281"/>
      <c r="I51" s="281">
        <v>-74</v>
      </c>
      <c r="K51" s="285"/>
      <c r="L51" s="285"/>
    </row>
    <row r="52" spans="1:12" s="274" customFormat="1" ht="20.55" customHeight="1">
      <c r="A52" s="272" t="s">
        <v>225</v>
      </c>
      <c r="B52" s="279"/>
      <c r="C52" s="72">
        <f>SUM(C48:C51)</f>
        <v>296698</v>
      </c>
      <c r="D52" s="296"/>
      <c r="E52" s="72">
        <f>SUM(E48:E51)</f>
        <v>287490</v>
      </c>
      <c r="F52" s="296"/>
      <c r="G52" s="72">
        <f>SUM(G48:G51)</f>
        <v>-47334</v>
      </c>
      <c r="H52" s="296"/>
      <c r="I52" s="72">
        <f>SUM(I48:I51)</f>
        <v>286067</v>
      </c>
    </row>
    <row r="53" spans="1:12" s="274" customFormat="1" ht="20.55" customHeight="1">
      <c r="A53" s="297"/>
      <c r="B53" s="279"/>
      <c r="C53" s="18"/>
      <c r="D53" s="283"/>
      <c r="E53" s="18"/>
      <c r="F53" s="283"/>
      <c r="G53" s="18"/>
      <c r="H53" s="283"/>
      <c r="I53" s="18"/>
    </row>
    <row r="54" spans="1:12" ht="20.55" customHeight="1">
      <c r="A54" s="266" t="s">
        <v>0</v>
      </c>
      <c r="B54" s="267"/>
      <c r="C54" s="298"/>
      <c r="D54" s="298"/>
      <c r="E54" s="298"/>
      <c r="F54" s="298"/>
      <c r="G54" s="298"/>
      <c r="H54" s="298"/>
      <c r="I54" s="298"/>
      <c r="J54" s="267"/>
    </row>
    <row r="55" spans="1:12" ht="20.55" customHeight="1">
      <c r="A55" s="337" t="s">
        <v>152</v>
      </c>
      <c r="B55" s="337"/>
      <c r="C55" s="337"/>
      <c r="D55" s="337"/>
      <c r="E55" s="337"/>
      <c r="F55" s="337"/>
      <c r="G55" s="337"/>
      <c r="H55" s="337"/>
      <c r="I55" s="337"/>
      <c r="J55" s="268"/>
    </row>
    <row r="56" spans="1:12" ht="20.55" customHeight="1">
      <c r="A56" s="300"/>
      <c r="B56" s="301"/>
      <c r="C56" s="302"/>
      <c r="D56" s="302"/>
      <c r="E56" s="302"/>
      <c r="F56" s="302"/>
      <c r="G56" s="303"/>
      <c r="H56" s="302"/>
      <c r="I56" s="303"/>
    </row>
    <row r="57" spans="1:12" s="274" customFormat="1" ht="20.55" customHeight="1">
      <c r="A57" s="272"/>
      <c r="C57" s="272"/>
      <c r="D57" s="275" t="s">
        <v>1</v>
      </c>
      <c r="E57" s="272"/>
      <c r="F57" s="272"/>
      <c r="G57" s="338" t="s">
        <v>2</v>
      </c>
      <c r="H57" s="338"/>
      <c r="I57" s="338"/>
    </row>
    <row r="58" spans="1:12" s="274" customFormat="1" ht="20.55" customHeight="1">
      <c r="A58" s="272"/>
      <c r="B58" s="276"/>
      <c r="C58" s="339" t="s">
        <v>72</v>
      </c>
      <c r="D58" s="339"/>
      <c r="E58" s="339"/>
      <c r="F58" s="272"/>
      <c r="G58" s="339" t="s">
        <v>72</v>
      </c>
      <c r="H58" s="339"/>
      <c r="I58" s="339"/>
    </row>
    <row r="59" spans="1:12" s="274" customFormat="1" ht="20.55" customHeight="1">
      <c r="A59" s="272"/>
      <c r="B59" s="276"/>
      <c r="C59" s="339" t="s">
        <v>209</v>
      </c>
      <c r="D59" s="339"/>
      <c r="E59" s="339"/>
      <c r="F59" s="272"/>
      <c r="G59" s="339" t="s">
        <v>209</v>
      </c>
      <c r="H59" s="339"/>
      <c r="I59" s="339"/>
    </row>
    <row r="60" spans="1:12" s="274" customFormat="1" ht="20.55" customHeight="1">
      <c r="A60" s="272"/>
      <c r="B60" s="276"/>
      <c r="C60" s="277">
        <v>2567</v>
      </c>
      <c r="D60" s="278"/>
      <c r="E60" s="277">
        <v>2566</v>
      </c>
      <c r="F60" s="278"/>
      <c r="G60" s="277">
        <v>2567</v>
      </c>
      <c r="H60" s="278"/>
      <c r="I60" s="277">
        <v>2566</v>
      </c>
    </row>
    <row r="61" spans="1:12" s="274" customFormat="1" ht="20.55" customHeight="1">
      <c r="B61" s="276"/>
      <c r="C61" s="340" t="s">
        <v>7</v>
      </c>
      <c r="D61" s="340"/>
      <c r="E61" s="340"/>
      <c r="F61" s="340"/>
      <c r="G61" s="340"/>
      <c r="H61" s="340"/>
      <c r="I61" s="340"/>
    </row>
    <row r="62" spans="1:12" s="274" customFormat="1" ht="20.55" customHeight="1">
      <c r="A62" s="280" t="s">
        <v>164</v>
      </c>
      <c r="B62" s="279"/>
      <c r="C62" s="20"/>
      <c r="D62" s="283"/>
      <c r="E62" s="283"/>
      <c r="F62" s="283"/>
      <c r="G62" s="283"/>
      <c r="H62" s="283"/>
      <c r="I62" s="283"/>
    </row>
    <row r="63" spans="1:12" s="274" customFormat="1" ht="20.55" customHeight="1">
      <c r="A63" s="287" t="s">
        <v>165</v>
      </c>
      <c r="B63" s="270"/>
      <c r="C63" s="20">
        <v>34229</v>
      </c>
      <c r="D63" s="281"/>
      <c r="E63" s="281">
        <v>4897</v>
      </c>
      <c r="F63" s="281"/>
      <c r="G63" s="281">
        <v>0</v>
      </c>
      <c r="H63" s="281"/>
      <c r="I63" s="20">
        <v>0</v>
      </c>
      <c r="J63" s="304"/>
      <c r="K63" s="285"/>
    </row>
    <row r="64" spans="1:12" s="274" customFormat="1" ht="20.55" customHeight="1">
      <c r="A64" s="287" t="s">
        <v>194</v>
      </c>
      <c r="B64" s="270"/>
      <c r="C64" s="20">
        <v>-550000</v>
      </c>
      <c r="D64" s="281"/>
      <c r="E64" s="294">
        <v>0</v>
      </c>
      <c r="F64" s="281"/>
      <c r="G64" s="281">
        <v>0</v>
      </c>
      <c r="H64" s="281"/>
      <c r="I64" s="20">
        <v>0</v>
      </c>
      <c r="J64" s="304"/>
      <c r="K64" s="285"/>
      <c r="L64" s="308"/>
    </row>
    <row r="65" spans="1:11" s="274" customFormat="1" ht="20.55" customHeight="1">
      <c r="A65" s="305" t="s">
        <v>217</v>
      </c>
      <c r="B65" s="270"/>
      <c r="C65" s="20">
        <v>-2060</v>
      </c>
      <c r="D65" s="14"/>
      <c r="E65" s="109">
        <v>0</v>
      </c>
      <c r="F65" s="14"/>
      <c r="G65" s="281">
        <v>0</v>
      </c>
      <c r="H65" s="14"/>
      <c r="I65" s="20">
        <v>0</v>
      </c>
      <c r="J65" s="304"/>
      <c r="K65" s="285"/>
    </row>
    <row r="66" spans="1:11" s="274" customFormat="1" ht="20.55" customHeight="1">
      <c r="A66" s="287" t="s">
        <v>166</v>
      </c>
      <c r="B66" s="279"/>
      <c r="C66" s="14">
        <v>0</v>
      </c>
      <c r="D66" s="14"/>
      <c r="E66" s="109">
        <v>-242033</v>
      </c>
      <c r="F66" s="14"/>
      <c r="G66" s="281">
        <v>0</v>
      </c>
      <c r="H66" s="14"/>
      <c r="I66" s="20">
        <v>-242033</v>
      </c>
      <c r="J66" s="304"/>
      <c r="K66" s="285"/>
    </row>
    <row r="67" spans="1:11" s="274" customFormat="1" ht="20.55" customHeight="1">
      <c r="A67" s="287" t="s">
        <v>167</v>
      </c>
      <c r="B67" s="270"/>
      <c r="C67" s="20">
        <v>-302492</v>
      </c>
      <c r="D67" s="14"/>
      <c r="E67" s="109">
        <v>0</v>
      </c>
      <c r="F67" s="14"/>
      <c r="G67" s="281">
        <v>0</v>
      </c>
      <c r="H67" s="14"/>
      <c r="I67" s="20">
        <v>0</v>
      </c>
      <c r="J67" s="304"/>
      <c r="K67" s="285"/>
    </row>
    <row r="68" spans="1:11" s="274" customFormat="1" ht="20.55" customHeight="1">
      <c r="A68" s="287" t="s">
        <v>168</v>
      </c>
      <c r="B68" s="270"/>
      <c r="C68" s="281">
        <v>13</v>
      </c>
      <c r="D68" s="281"/>
      <c r="E68" s="281">
        <v>21</v>
      </c>
      <c r="F68" s="281"/>
      <c r="G68" s="281">
        <v>0</v>
      </c>
      <c r="H68" s="281"/>
      <c r="I68" s="281">
        <v>21</v>
      </c>
      <c r="J68" s="304"/>
      <c r="K68" s="285"/>
    </row>
    <row r="69" spans="1:11" s="274" customFormat="1" ht="20.55" customHeight="1">
      <c r="A69" s="287" t="s">
        <v>169</v>
      </c>
      <c r="B69" s="270"/>
      <c r="C69" s="281">
        <f>-21370-5988</f>
        <v>-27358</v>
      </c>
      <c r="D69" s="281"/>
      <c r="E69" s="281">
        <v>-784</v>
      </c>
      <c r="F69" s="281"/>
      <c r="G69" s="281">
        <v>-560</v>
      </c>
      <c r="H69" s="281"/>
      <c r="I69" s="281">
        <v>-784</v>
      </c>
      <c r="J69" s="304"/>
      <c r="K69" s="285"/>
    </row>
    <row r="70" spans="1:11" s="274" customFormat="1" ht="20.55" customHeight="1">
      <c r="A70" s="306" t="s">
        <v>170</v>
      </c>
      <c r="B70" s="307"/>
      <c r="C70" s="22">
        <v>84199</v>
      </c>
      <c r="D70" s="14"/>
      <c r="E70" s="281">
        <v>12452</v>
      </c>
      <c r="F70" s="281"/>
      <c r="G70" s="22">
        <v>39474</v>
      </c>
      <c r="H70" s="281"/>
      <c r="I70" s="281">
        <v>12390</v>
      </c>
      <c r="J70" s="304"/>
      <c r="K70" s="285"/>
    </row>
    <row r="71" spans="1:11" s="274" customFormat="1" ht="20.55" customHeight="1">
      <c r="A71" s="272" t="s">
        <v>171</v>
      </c>
      <c r="B71" s="270"/>
      <c r="C71" s="69">
        <f>SUM(C63:C70)</f>
        <v>-763469</v>
      </c>
      <c r="D71" s="296"/>
      <c r="E71" s="69">
        <f>SUM(E63:E70)</f>
        <v>-225447</v>
      </c>
      <c r="F71" s="296"/>
      <c r="G71" s="69">
        <f>SUM(G63:G70)</f>
        <v>38914</v>
      </c>
      <c r="H71" s="296"/>
      <c r="I71" s="69">
        <f>SUM(I63:I70)</f>
        <v>-230406</v>
      </c>
      <c r="J71" s="304"/>
    </row>
    <row r="72" spans="1:11" s="274" customFormat="1" ht="20.55" customHeight="1">
      <c r="A72" s="272"/>
      <c r="B72" s="307"/>
      <c r="C72" s="281"/>
      <c r="D72" s="281"/>
      <c r="E72" s="281"/>
      <c r="F72" s="281"/>
      <c r="G72" s="281"/>
      <c r="H72" s="281"/>
      <c r="I72" s="281"/>
      <c r="J72" s="304"/>
    </row>
    <row r="73" spans="1:11" s="274" customFormat="1" ht="20.55" customHeight="1">
      <c r="A73" s="280" t="s">
        <v>172</v>
      </c>
      <c r="B73" s="279"/>
      <c r="C73" s="281"/>
      <c r="D73" s="281"/>
      <c r="E73" s="281"/>
      <c r="F73" s="281"/>
      <c r="G73" s="281"/>
      <c r="H73" s="281"/>
      <c r="I73" s="281"/>
      <c r="J73" s="304"/>
    </row>
    <row r="74" spans="1:11" s="274" customFormat="1" ht="20.55" customHeight="1">
      <c r="A74" s="284" t="s">
        <v>241</v>
      </c>
      <c r="B74" s="279"/>
      <c r="C74" s="14">
        <v>1805</v>
      </c>
      <c r="D74" s="281"/>
      <c r="E74" s="109">
        <v>0</v>
      </c>
      <c r="F74" s="281"/>
      <c r="G74" s="109">
        <v>0</v>
      </c>
      <c r="H74" s="281"/>
      <c r="I74" s="20">
        <v>0</v>
      </c>
      <c r="J74" s="304"/>
      <c r="K74" s="285"/>
    </row>
    <row r="75" spans="1:11" s="274" customFormat="1" ht="20.55" customHeight="1">
      <c r="A75" s="287" t="s">
        <v>193</v>
      </c>
      <c r="B75" s="279"/>
      <c r="C75" s="20">
        <v>11768</v>
      </c>
      <c r="D75" s="14"/>
      <c r="E75" s="109">
        <v>0</v>
      </c>
      <c r="F75" s="281"/>
      <c r="G75" s="109">
        <v>0</v>
      </c>
      <c r="H75" s="281"/>
      <c r="I75" s="20">
        <v>0</v>
      </c>
      <c r="J75" s="304"/>
      <c r="K75" s="285"/>
    </row>
    <row r="76" spans="1:11" s="274" customFormat="1" ht="20.55" customHeight="1">
      <c r="A76" s="287" t="s">
        <v>173</v>
      </c>
      <c r="B76" s="279"/>
      <c r="C76" s="281">
        <v>-129949</v>
      </c>
      <c r="D76" s="281"/>
      <c r="E76" s="109">
        <v>-12390</v>
      </c>
      <c r="F76" s="14"/>
      <c r="G76" s="20">
        <v>-18098</v>
      </c>
      <c r="H76" s="14"/>
      <c r="I76" s="20">
        <v>-12390</v>
      </c>
      <c r="J76" s="304"/>
      <c r="K76" s="285"/>
    </row>
    <row r="77" spans="1:11" s="274" customFormat="1" ht="20.55" customHeight="1">
      <c r="A77" s="287" t="s">
        <v>174</v>
      </c>
      <c r="B77" s="279"/>
      <c r="C77" s="281">
        <v>346722</v>
      </c>
      <c r="D77" s="281"/>
      <c r="E77" s="109">
        <v>262042</v>
      </c>
      <c r="F77" s="281"/>
      <c r="G77" s="109">
        <v>0</v>
      </c>
      <c r="H77" s="281"/>
      <c r="I77" s="20">
        <v>262042</v>
      </c>
      <c r="J77" s="304"/>
      <c r="K77" s="285"/>
    </row>
    <row r="78" spans="1:11" s="274" customFormat="1" ht="20.55" customHeight="1">
      <c r="A78" s="318" t="s">
        <v>246</v>
      </c>
      <c r="B78" s="279"/>
      <c r="C78" s="281">
        <v>650000</v>
      </c>
      <c r="D78" s="281"/>
      <c r="E78" s="109">
        <v>0</v>
      </c>
      <c r="F78" s="281"/>
      <c r="G78" s="109">
        <v>0</v>
      </c>
      <c r="H78" s="281"/>
      <c r="I78" s="109">
        <v>0</v>
      </c>
      <c r="J78" s="304"/>
      <c r="K78" s="285"/>
    </row>
    <row r="79" spans="1:11" s="274" customFormat="1" ht="20.55" customHeight="1">
      <c r="A79" s="318" t="s">
        <v>175</v>
      </c>
      <c r="B79" s="279"/>
      <c r="C79" s="109">
        <v>0</v>
      </c>
      <c r="D79" s="14"/>
      <c r="E79" s="109">
        <v>0</v>
      </c>
      <c r="F79" s="14"/>
      <c r="G79" s="109">
        <v>0</v>
      </c>
      <c r="H79" s="14"/>
      <c r="I79" s="14">
        <v>-2509</v>
      </c>
      <c r="J79" s="304"/>
      <c r="K79" s="285"/>
    </row>
    <row r="80" spans="1:11" s="274" customFormat="1" ht="20.55" customHeight="1">
      <c r="A80" s="287" t="s">
        <v>226</v>
      </c>
      <c r="B80" s="279"/>
      <c r="C80" s="109">
        <v>0</v>
      </c>
      <c r="D80" s="281"/>
      <c r="E80" s="109">
        <v>0</v>
      </c>
      <c r="F80" s="281"/>
      <c r="G80" s="20">
        <v>29718</v>
      </c>
      <c r="H80" s="281"/>
      <c r="I80" s="281">
        <v>0</v>
      </c>
      <c r="J80" s="304"/>
      <c r="K80" s="285"/>
    </row>
    <row r="81" spans="1:13" s="274" customFormat="1" ht="20.55" customHeight="1">
      <c r="A81" s="284" t="s">
        <v>232</v>
      </c>
      <c r="B81" s="279"/>
      <c r="C81" s="294">
        <v>249200</v>
      </c>
      <c r="D81" s="14"/>
      <c r="E81" s="294">
        <v>0</v>
      </c>
      <c r="F81" s="14"/>
      <c r="G81" s="109">
        <v>0</v>
      </c>
      <c r="H81" s="281"/>
      <c r="I81" s="20">
        <v>0</v>
      </c>
      <c r="K81" s="285"/>
      <c r="L81" s="17"/>
      <c r="M81" s="308"/>
    </row>
    <row r="82" spans="1:13" s="274" customFormat="1" ht="20.55" customHeight="1">
      <c r="A82" s="284" t="s">
        <v>176</v>
      </c>
      <c r="B82" s="307"/>
      <c r="C82" s="281">
        <v>-636400</v>
      </c>
      <c r="D82" s="281"/>
      <c r="E82" s="281">
        <v>-300000</v>
      </c>
      <c r="F82" s="281"/>
      <c r="G82" s="109">
        <v>0</v>
      </c>
      <c r="H82" s="281"/>
      <c r="I82" s="281">
        <v>-300000</v>
      </c>
      <c r="J82" s="304"/>
      <c r="K82" s="285"/>
      <c r="L82" s="308"/>
    </row>
    <row r="83" spans="1:13" s="274" customFormat="1" ht="20.55" customHeight="1">
      <c r="A83" s="284" t="s">
        <v>177</v>
      </c>
      <c r="B83" s="307"/>
      <c r="C83" s="281">
        <v>-14851</v>
      </c>
      <c r="D83" s="281"/>
      <c r="E83" s="281">
        <v>-795</v>
      </c>
      <c r="F83" s="281"/>
      <c r="G83" s="281">
        <v>-760</v>
      </c>
      <c r="H83" s="281"/>
      <c r="I83" s="281">
        <v>-795</v>
      </c>
      <c r="J83" s="304"/>
      <c r="K83" s="285"/>
      <c r="L83" s="285"/>
    </row>
    <row r="84" spans="1:13" s="274" customFormat="1" ht="20.55" customHeight="1">
      <c r="A84" s="272" t="s">
        <v>239</v>
      </c>
      <c r="B84" s="279"/>
      <c r="C84" s="69">
        <f>SUM(C74:C83)</f>
        <v>478295</v>
      </c>
      <c r="D84" s="296"/>
      <c r="E84" s="69">
        <f>SUM(E74:E83)</f>
        <v>-51143</v>
      </c>
      <c r="F84" s="296"/>
      <c r="G84" s="69">
        <f>SUM(G74:G83)</f>
        <v>10860</v>
      </c>
      <c r="H84" s="296"/>
      <c r="I84" s="69">
        <f>SUM(I74:I83)</f>
        <v>-53652</v>
      </c>
      <c r="J84" s="304"/>
    </row>
    <row r="85" spans="1:13" s="274" customFormat="1" ht="20.55" customHeight="1">
      <c r="A85" s="297"/>
      <c r="B85" s="279"/>
      <c r="C85" s="18"/>
      <c r="D85" s="281"/>
      <c r="E85" s="18"/>
      <c r="F85" s="281"/>
      <c r="G85" s="18"/>
      <c r="H85" s="281"/>
      <c r="I85" s="18"/>
      <c r="J85" s="304"/>
    </row>
    <row r="86" spans="1:13" s="274" customFormat="1" ht="20.55" customHeight="1">
      <c r="A86" s="284" t="s">
        <v>195</v>
      </c>
      <c r="B86" s="279"/>
      <c r="C86" s="309"/>
      <c r="D86" s="309"/>
      <c r="E86" s="18"/>
      <c r="F86" s="309"/>
      <c r="G86" s="309"/>
      <c r="H86" s="309"/>
      <c r="I86" s="309"/>
      <c r="J86" s="304"/>
    </row>
    <row r="87" spans="1:13" s="274" customFormat="1" ht="20.55" customHeight="1">
      <c r="A87" s="290" t="s">
        <v>178</v>
      </c>
      <c r="B87" s="279"/>
      <c r="C87" s="109">
        <f>SUM(C84,C71,C52)</f>
        <v>11524</v>
      </c>
      <c r="D87" s="281"/>
      <c r="E87" s="109">
        <f>SUM(E84,E71,E52)</f>
        <v>10900</v>
      </c>
      <c r="F87" s="281"/>
      <c r="G87" s="109">
        <f>SUM(G84,G71,G52)</f>
        <v>2440</v>
      </c>
      <c r="H87" s="281"/>
      <c r="I87" s="109">
        <f>SUM(I84,I71,I52)</f>
        <v>2009</v>
      </c>
      <c r="J87" s="304"/>
    </row>
    <row r="88" spans="1:13" s="274" customFormat="1" ht="20.55" customHeight="1">
      <c r="A88" s="284" t="s">
        <v>95</v>
      </c>
      <c r="B88" s="279"/>
      <c r="C88" s="17">
        <v>21662</v>
      </c>
      <c r="D88" s="281"/>
      <c r="E88" s="22">
        <v>-4684</v>
      </c>
      <c r="F88" s="281"/>
      <c r="G88" s="20">
        <v>0</v>
      </c>
      <c r="H88" s="281"/>
      <c r="I88" s="20">
        <v>0</v>
      </c>
      <c r="J88" s="304"/>
      <c r="K88" s="285"/>
    </row>
    <row r="89" spans="1:13" s="274" customFormat="1" ht="20.55" customHeight="1">
      <c r="A89" s="272" t="s">
        <v>195</v>
      </c>
      <c r="B89" s="307"/>
      <c r="C89" s="96">
        <f>SUM(C87:C88)</f>
        <v>33186</v>
      </c>
      <c r="D89" s="296"/>
      <c r="E89" s="96">
        <f>SUM(E87:E88)</f>
        <v>6216</v>
      </c>
      <c r="F89" s="296"/>
      <c r="G89" s="96">
        <f>SUM(G87:G88)</f>
        <v>2440</v>
      </c>
      <c r="H89" s="296"/>
      <c r="I89" s="96">
        <f>SUM(I87:I88)</f>
        <v>2009</v>
      </c>
      <c r="J89" s="304"/>
    </row>
    <row r="90" spans="1:13" s="274" customFormat="1" ht="20.55" customHeight="1">
      <c r="A90" s="284" t="s">
        <v>179</v>
      </c>
      <c r="B90" s="307"/>
      <c r="C90" s="281">
        <v>261202</v>
      </c>
      <c r="D90" s="281"/>
      <c r="E90" s="17">
        <v>13072</v>
      </c>
      <c r="F90" s="281"/>
      <c r="G90" s="281">
        <v>6115</v>
      </c>
      <c r="H90" s="281"/>
      <c r="I90" s="22">
        <v>9545</v>
      </c>
      <c r="J90" s="304"/>
      <c r="K90" s="285"/>
    </row>
    <row r="91" spans="1:13" s="274" customFormat="1" ht="20.55" customHeight="1" thickBot="1">
      <c r="A91" s="272" t="s">
        <v>213</v>
      </c>
      <c r="B91" s="279"/>
      <c r="C91" s="97">
        <f>SUM(C89:C90)</f>
        <v>294388</v>
      </c>
      <c r="D91" s="296"/>
      <c r="E91" s="97">
        <f>SUM(E89:E90)</f>
        <v>19288</v>
      </c>
      <c r="F91" s="296"/>
      <c r="G91" s="97">
        <f>SUM(G89:G90)</f>
        <v>8555</v>
      </c>
      <c r="H91" s="68"/>
      <c r="I91" s="97">
        <f>SUM(I89:I90)</f>
        <v>11554</v>
      </c>
      <c r="J91" s="304"/>
      <c r="L91" s="285"/>
    </row>
    <row r="92" spans="1:13" s="274" customFormat="1" ht="20.55" customHeight="1" thickTop="1">
      <c r="A92" s="272"/>
      <c r="B92" s="279"/>
      <c r="C92" s="281"/>
      <c r="D92" s="281"/>
      <c r="E92" s="281"/>
      <c r="F92" s="281"/>
      <c r="G92" s="281"/>
      <c r="H92" s="281"/>
      <c r="I92" s="281"/>
      <c r="J92" s="304"/>
    </row>
    <row r="93" spans="1:13" s="274" customFormat="1" ht="20.55" customHeight="1">
      <c r="A93" s="280" t="s">
        <v>180</v>
      </c>
      <c r="B93" s="279"/>
      <c r="C93" s="281"/>
      <c r="D93" s="281"/>
      <c r="E93" s="281"/>
      <c r="F93" s="281"/>
      <c r="G93" s="281"/>
      <c r="H93" s="281"/>
      <c r="I93" s="281"/>
      <c r="J93" s="304"/>
    </row>
    <row r="94" spans="1:13" s="274" customFormat="1" ht="20.55" customHeight="1">
      <c r="A94" s="306" t="s">
        <v>244</v>
      </c>
      <c r="B94" s="279"/>
      <c r="C94" s="20">
        <v>18192</v>
      </c>
      <c r="D94" s="281"/>
      <c r="E94" s="281">
        <v>1005</v>
      </c>
      <c r="F94" s="281"/>
      <c r="G94" s="20">
        <v>0</v>
      </c>
      <c r="H94" s="281"/>
      <c r="I94" s="283">
        <v>1005</v>
      </c>
      <c r="J94" s="304"/>
    </row>
    <row r="95" spans="1:13" s="274" customFormat="1" ht="20.55" customHeight="1">
      <c r="A95" s="284" t="s">
        <v>243</v>
      </c>
      <c r="B95" s="310"/>
      <c r="C95" s="281">
        <v>17777</v>
      </c>
      <c r="D95" s="281"/>
      <c r="E95" s="20">
        <v>0</v>
      </c>
      <c r="F95" s="281"/>
      <c r="G95" s="20">
        <v>0</v>
      </c>
      <c r="H95" s="281"/>
      <c r="I95" s="20">
        <v>0</v>
      </c>
      <c r="J95" s="304"/>
    </row>
    <row r="96" spans="1:13" s="274" customFormat="1" ht="20.55" customHeight="1">
      <c r="A96" s="284" t="s">
        <v>245</v>
      </c>
      <c r="B96" s="279"/>
      <c r="C96" s="283">
        <v>7531</v>
      </c>
      <c r="D96" s="283"/>
      <c r="E96" s="20">
        <v>0</v>
      </c>
      <c r="F96" s="281"/>
      <c r="G96" s="20">
        <v>0</v>
      </c>
      <c r="H96" s="281"/>
      <c r="I96" s="20">
        <v>0</v>
      </c>
      <c r="J96" s="304"/>
    </row>
    <row r="97" spans="1:9" s="274" customFormat="1" ht="20.55" customHeight="1"/>
    <row r="98" spans="1:9" ht="20.55" customHeight="1">
      <c r="A98" s="299"/>
      <c r="B98" s="299"/>
      <c r="C98" s="311"/>
      <c r="D98" s="299"/>
      <c r="E98" s="311"/>
      <c r="F98" s="299"/>
      <c r="G98" s="311"/>
      <c r="H98" s="299"/>
      <c r="I98" s="299"/>
    </row>
    <row r="99" spans="1:9" ht="20.55" customHeight="1">
      <c r="C99" s="317"/>
      <c r="D99" s="317"/>
      <c r="E99" s="317"/>
      <c r="F99" s="317"/>
      <c r="G99" s="317"/>
    </row>
    <row r="100" spans="1:9" ht="20.55" customHeight="1">
      <c r="C100" s="317"/>
    </row>
    <row r="103" spans="1:9" ht="20.55" customHeight="1">
      <c r="A103" s="312"/>
    </row>
    <row r="104" spans="1:9" ht="20.55" customHeight="1">
      <c r="A104" s="299"/>
    </row>
    <row r="105" spans="1:9" ht="20.55" customHeight="1">
      <c r="A105" s="299"/>
    </row>
    <row r="106" spans="1:9" ht="20.55" customHeight="1">
      <c r="A106" s="299"/>
    </row>
    <row r="107" spans="1:9" ht="20.55" customHeight="1">
      <c r="A107" s="299"/>
    </row>
  </sheetData>
  <mergeCells count="14">
    <mergeCell ref="C61:I61"/>
    <mergeCell ref="C8:I8"/>
    <mergeCell ref="A55:I55"/>
    <mergeCell ref="G57:I57"/>
    <mergeCell ref="C58:E58"/>
    <mergeCell ref="G58:I58"/>
    <mergeCell ref="C59:E59"/>
    <mergeCell ref="G59:I59"/>
    <mergeCell ref="A2:I2"/>
    <mergeCell ref="G4:I4"/>
    <mergeCell ref="C5:E5"/>
    <mergeCell ref="G5:I5"/>
    <mergeCell ref="C6:E6"/>
    <mergeCell ref="G6:I6"/>
  </mergeCells>
  <pageMargins left="0.8" right="0.8" top="0.48" bottom="0.4" header="0.5" footer="0.5"/>
  <pageSetup paperSize="9" scale="60" firstPageNumber="10" fitToHeight="0" orientation="portrait" useFirstPageNumber="1" r:id="rId1"/>
  <headerFooter alignWithMargins="0">
    <oddFooter>&amp;L&amp;15  หมายเหตุประกอบงบการเงินเป็นส่วนหนึ่งของงบการเงินระหว่างกาลนี้
&amp;C&amp;15&amp;P</oddFooter>
  </headerFooter>
  <rowBreaks count="1" manualBreakCount="1">
    <brk id="5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0"/>
  <sheetViews>
    <sheetView showGridLines="0" workbookViewId="0">
      <selection activeCell="H8" sqref="H8"/>
    </sheetView>
  </sheetViews>
  <sheetFormatPr defaultRowHeight="19.8"/>
  <cols>
    <col min="1" max="1" width="1.375" customWidth="1"/>
    <col min="2" max="2" width="75.125" customWidth="1"/>
    <col min="3" max="3" width="1.625" customWidth="1"/>
    <col min="4" max="4" width="6.5" customWidth="1"/>
    <col min="5" max="6" width="18.625" customWidth="1"/>
  </cols>
  <sheetData>
    <row r="1" spans="2:6" ht="20.399999999999999">
      <c r="B1" s="2" t="s">
        <v>181</v>
      </c>
      <c r="C1" s="2"/>
      <c r="D1" s="6"/>
      <c r="E1" s="6"/>
      <c r="F1" s="6"/>
    </row>
    <row r="2" spans="2:6" ht="20.399999999999999">
      <c r="B2" s="2" t="s">
        <v>182</v>
      </c>
      <c r="C2" s="2"/>
      <c r="D2" s="6"/>
      <c r="E2" s="6"/>
      <c r="F2" s="6"/>
    </row>
    <row r="3" spans="2:6">
      <c r="B3" s="3"/>
      <c r="C3" s="3"/>
      <c r="D3" s="7"/>
      <c r="E3" s="7"/>
      <c r="F3" s="7"/>
    </row>
    <row r="4" spans="2:6" ht="59.4">
      <c r="B4" s="3" t="s">
        <v>183</v>
      </c>
      <c r="C4" s="3"/>
      <c r="D4" s="7"/>
      <c r="E4" s="7"/>
      <c r="F4" s="7"/>
    </row>
    <row r="5" spans="2:6">
      <c r="B5" s="3"/>
      <c r="C5" s="3"/>
      <c r="D5" s="7"/>
      <c r="E5" s="7"/>
      <c r="F5" s="7"/>
    </row>
    <row r="6" spans="2:6" ht="20.399999999999999">
      <c r="B6" s="2" t="s">
        <v>184</v>
      </c>
      <c r="C6" s="2"/>
      <c r="D6" s="6"/>
      <c r="E6" s="6" t="s">
        <v>185</v>
      </c>
      <c r="F6" s="6" t="s">
        <v>186</v>
      </c>
    </row>
    <row r="7" spans="2:6" ht="20.399999999999999" thickBot="1">
      <c r="B7" s="3"/>
      <c r="C7" s="3"/>
      <c r="D7" s="7"/>
      <c r="E7" s="7"/>
      <c r="F7" s="7"/>
    </row>
    <row r="8" spans="2:6" ht="40.200000000000003" thickBot="1">
      <c r="B8" s="4" t="s">
        <v>187</v>
      </c>
      <c r="C8" s="5"/>
      <c r="D8" s="8"/>
      <c r="E8" s="8">
        <v>1</v>
      </c>
      <c r="F8" s="9" t="s">
        <v>188</v>
      </c>
    </row>
    <row r="9" spans="2:6">
      <c r="B9" s="3"/>
      <c r="C9" s="3"/>
      <c r="D9" s="7"/>
      <c r="E9" s="7"/>
      <c r="F9" s="7"/>
    </row>
    <row r="10" spans="2:6">
      <c r="B10" s="3"/>
      <c r="C10" s="3"/>
      <c r="D10" s="7"/>
      <c r="E10" s="7"/>
      <c r="F10" s="7"/>
    </row>
  </sheetData>
  <pageMargins left="1" right="0.4" top="0.8" bottom="0.7" header="0.5" footer="0.5"/>
  <pageSetup paperSize="9" scale="85"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f6ba49b0-bcda-4796-8236-5b5cc1493ace">
      <Terms xmlns="http://schemas.microsoft.com/office/infopath/2007/PartnerControls"/>
    </lcf76f155ced4ddcb4097134ff3c332f>
    <TaxCatchAll xmlns="4243d5be-521d-4052-81ca-f0f31ea6f2da"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C3C573FF70E394A86433F5E112C33AA" ma:contentTypeVersion="17" ma:contentTypeDescription="Create a new document." ma:contentTypeScope="" ma:versionID="e4a606335ffde4b0811e34ce63f1fda0">
  <xsd:schema xmlns:xsd="http://www.w3.org/2001/XMLSchema" xmlns:xs="http://www.w3.org/2001/XMLSchema" xmlns:p="http://schemas.microsoft.com/office/2006/metadata/properties" xmlns:ns2="f6ba49b0-bcda-4796-8236-5b5cc1493ace" xmlns:ns3="05716746-add9-412a-97a9-1b5167d151a3" xmlns:ns4="4243d5be-521d-4052-81ca-f0f31ea6f2da" targetNamespace="http://schemas.microsoft.com/office/2006/metadata/properties" ma:root="true" ma:fieldsID="ab17bedb057d3bafa66dc47a559d47d8" ns2:_="" ns3:_="" ns4:_="">
    <xsd:import namespace="f6ba49b0-bcda-4796-8236-5b5cc1493ace"/>
    <xsd:import namespace="05716746-add9-412a-97a9-1b5167d151a3"/>
    <xsd:import namespace="4243d5be-521d-4052-81ca-f0f31ea6f2da"/>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LengthInSeconds"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6ba49b0-bcda-4796-8236-5b5cc1493ac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8883d318-f35c-4577-94aa-4c8e836d27a7"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5716746-add9-412a-97a9-1b5167d151a3"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243d5be-521d-4052-81ca-f0f31ea6f2da"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0ab28412-1f3e-45b3-a383-4139aabcf663}" ma:internalName="TaxCatchAll" ma:showField="CatchAllData" ma:web="05716746-add9-412a-97a9-1b5167d151a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AFB0489-48C2-4AAA-9FBB-E1FC3D7B1CCC}">
  <ds:schemaRefs>
    <ds:schemaRef ds:uri="http://schemas.microsoft.com/sharepoint/v3/contenttype/forms"/>
  </ds:schemaRefs>
</ds:datastoreItem>
</file>

<file path=customXml/itemProps2.xml><?xml version="1.0" encoding="utf-8"?>
<ds:datastoreItem xmlns:ds="http://schemas.openxmlformats.org/officeDocument/2006/customXml" ds:itemID="{D2385BC2-0ED6-4913-B3CC-978E4F28F160}">
  <ds:schemaRefs>
    <ds:schemaRef ds:uri="http://schemas.microsoft.com/office/infopath/2007/PartnerControls"/>
    <ds:schemaRef ds:uri="http://schemas.microsoft.com/office/2006/documentManagement/types"/>
    <ds:schemaRef ds:uri="http://www.w3.org/XML/1998/namespace"/>
    <ds:schemaRef ds:uri="http://schemas.microsoft.com/office/2006/metadata/properties"/>
    <ds:schemaRef ds:uri="http://purl.org/dc/elements/1.1/"/>
    <ds:schemaRef ds:uri="http://purl.org/dc/terms/"/>
    <ds:schemaRef ds:uri="http://schemas.openxmlformats.org/package/2006/metadata/core-properties"/>
    <ds:schemaRef ds:uri="http://purl.org/dc/dcmitype/"/>
    <ds:schemaRef ds:uri="4243d5be-521d-4052-81ca-f0f31ea6f2da"/>
    <ds:schemaRef ds:uri="05716746-add9-412a-97a9-1b5167d151a3"/>
    <ds:schemaRef ds:uri="f6ba49b0-bcda-4796-8236-5b5cc1493ace"/>
  </ds:schemaRefs>
</ds:datastoreItem>
</file>

<file path=customXml/itemProps3.xml><?xml version="1.0" encoding="utf-8"?>
<ds:datastoreItem xmlns:ds="http://schemas.openxmlformats.org/officeDocument/2006/customXml" ds:itemID="{AEE3D9CC-3864-4354-8916-C621FFA70ED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6ba49b0-bcda-4796-8236-5b5cc1493ace"/>
    <ds:schemaRef ds:uri="05716746-add9-412a-97a9-1b5167d151a3"/>
    <ds:schemaRef ds:uri="4243d5be-521d-4052-81ca-f0f31ea6f2d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4ed8881d-4062-46d6-b0ca-1cc939420954}" enabled="1" method="Privileged" siteId="{deff24bb-2089-4400-8c8e-f71e680378b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BS_Conso 3-5</vt:lpstr>
      <vt:lpstr>PL_3M 6-7</vt:lpstr>
      <vt:lpstr>SOCE_Conso 8</vt:lpstr>
      <vt:lpstr>SOCE_Separate 9</vt:lpstr>
      <vt:lpstr>CF 10-11</vt:lpstr>
      <vt:lpstr>Compatibility Report</vt:lpstr>
      <vt:lpstr>'BS_Conso 3-5'!Print_Area</vt:lpstr>
      <vt:lpstr>'CF 10-11'!Print_Area</vt:lpstr>
      <vt:lpstr>'PL_3M 6-7'!Print_Area</vt:lpstr>
      <vt:lpstr>'SOCE_Conso 8'!Print_Area</vt:lpstr>
      <vt:lpstr>'SOCE_Separate 9'!Print_Area</vt:lpstr>
    </vt:vector>
  </TitlesOfParts>
  <Manager/>
  <Company>Deloitte Touche Tohmatsu Services,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Pyenpensuk</dc:creator>
  <cp:keywords/>
  <dc:description/>
  <cp:lastModifiedBy>Papatsamon Chuntavee</cp:lastModifiedBy>
  <cp:revision/>
  <cp:lastPrinted>2024-05-15T14:40:53Z</cp:lastPrinted>
  <dcterms:created xsi:type="dcterms:W3CDTF">2009-05-01T04:26:10Z</dcterms:created>
  <dcterms:modified xsi:type="dcterms:W3CDTF">2024-05-15T15:37:00Z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ed8881d-4062-46d6-b0ca-1cc939420954_Enabled">
    <vt:lpwstr>true</vt:lpwstr>
  </property>
  <property fmtid="{D5CDD505-2E9C-101B-9397-08002B2CF9AE}" pid="3" name="MSIP_Label_4ed8881d-4062-46d6-b0ca-1cc939420954_SetDate">
    <vt:lpwstr>2022-03-05T09:11:21Z</vt:lpwstr>
  </property>
  <property fmtid="{D5CDD505-2E9C-101B-9397-08002B2CF9AE}" pid="4" name="MSIP_Label_4ed8881d-4062-46d6-b0ca-1cc939420954_Method">
    <vt:lpwstr>Privileged</vt:lpwstr>
  </property>
  <property fmtid="{D5CDD505-2E9C-101B-9397-08002B2CF9AE}" pid="5" name="MSIP_Label_4ed8881d-4062-46d6-b0ca-1cc939420954_Name">
    <vt:lpwstr>Public</vt:lpwstr>
  </property>
  <property fmtid="{D5CDD505-2E9C-101B-9397-08002B2CF9AE}" pid="6" name="MSIP_Label_4ed8881d-4062-46d6-b0ca-1cc939420954_SiteId">
    <vt:lpwstr>deff24bb-2089-4400-8c8e-f71e680378b2</vt:lpwstr>
  </property>
  <property fmtid="{D5CDD505-2E9C-101B-9397-08002B2CF9AE}" pid="7" name="MSIP_Label_4ed8881d-4062-46d6-b0ca-1cc939420954_ActionId">
    <vt:lpwstr>4fffbd6a-eb41-48e2-ab68-c4bb6e2f7743</vt:lpwstr>
  </property>
  <property fmtid="{D5CDD505-2E9C-101B-9397-08002B2CF9AE}" pid="8" name="MSIP_Label_4ed8881d-4062-46d6-b0ca-1cc939420954_ContentBits">
    <vt:lpwstr>0</vt:lpwstr>
  </property>
  <property fmtid="{D5CDD505-2E9C-101B-9397-08002B2CF9AE}" pid="9" name="MediaServiceImageTags">
    <vt:lpwstr/>
  </property>
  <property fmtid="{D5CDD505-2E9C-101B-9397-08002B2CF9AE}" pid="10" name="ContentTypeId">
    <vt:lpwstr>0x010100FC3C573FF70E394A86433F5E112C33AA</vt:lpwstr>
  </property>
</Properties>
</file>